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КАФЕДРА_УБ\Рейтинг\"/>
    </mc:Choice>
  </mc:AlternateContent>
  <bookViews>
    <workbookView xWindow="0" yWindow="0" windowWidth="23040" windowHeight="8904" firstSheet="2" activeTab="2"/>
  </bookViews>
  <sheets>
    <sheet name="Central unit" sheetId="1" r:id="rId1"/>
    <sheet name="Regional Institutes" sheetId="2" r:id="rId2"/>
    <sheet name="Departments (central unit)" sheetId="3" r:id="rId3"/>
    <sheet name="Teaching staff (central unit)" sheetId="5" r:id="rId4"/>
  </sheets>
  <definedNames>
    <definedName name="Print_Area" localSheetId="0">'Central unit'!$A$1:$K$38</definedName>
    <definedName name="Print_Area" localSheetId="2">'Departments (central unit)'!$A$1:$J$55</definedName>
    <definedName name="Print_Area" localSheetId="1">'Regional Institutes'!$A$1:$K$44</definedName>
    <definedName name="Print_Titles" localSheetId="0">'Central unit'!$A$14:$IV$15</definedName>
    <definedName name="Print_Titles" localSheetId="2">'Departments (central unit)'!$A$11:$IV$12</definedName>
    <definedName name="Print_Titles" localSheetId="1">'Regional Institutes'!$A$11:$IV$12</definedName>
    <definedName name="Print_Titles" localSheetId="3">'Teaching staff (central unit)'!$A$11:$IV$12</definedName>
  </definedNames>
  <calcPr calcId="162913"/>
  <extLst>
    <ext uri="GoogleSheetsCustomDataVersion2">
      <go:sheetsCustomData xmlns:go="http://customooxmlschemas.google.com/" r:id="rId10" roundtripDataChecksum="3ZZuLmqkpLJAuhl0KxI1EQkIAZ3fB0MlEobbqMmmyWs="/>
    </ext>
  </extLst>
</workbook>
</file>

<file path=xl/calcChain.xml><?xml version="1.0" encoding="utf-8"?>
<calcChain xmlns="http://schemas.openxmlformats.org/spreadsheetml/2006/main">
  <c r="H100" i="5" l="1"/>
  <c r="J100" i="5" s="1"/>
  <c r="G100" i="5"/>
  <c r="G99" i="5"/>
  <c r="H99" i="5" s="1"/>
  <c r="J99" i="5" s="1"/>
  <c r="H98" i="5"/>
  <c r="J98" i="5" s="1"/>
  <c r="G98" i="5"/>
  <c r="G97" i="5"/>
  <c r="H97" i="5" s="1"/>
  <c r="J97" i="5" s="1"/>
  <c r="H96" i="5"/>
  <c r="J96" i="5" s="1"/>
  <c r="G96" i="5"/>
  <c r="G95" i="5"/>
  <c r="H95" i="5" s="1"/>
  <c r="J95" i="5" s="1"/>
  <c r="H94" i="5"/>
  <c r="J94" i="5" s="1"/>
  <c r="G94" i="5"/>
  <c r="G93" i="5"/>
  <c r="H93" i="5" s="1"/>
  <c r="J93" i="5" s="1"/>
  <c r="H92" i="5"/>
  <c r="J92" i="5" s="1"/>
  <c r="G92" i="5"/>
  <c r="J91" i="5"/>
  <c r="G91" i="5"/>
  <c r="H91" i="5" s="1"/>
  <c r="H90" i="5"/>
  <c r="J90" i="5" s="1"/>
  <c r="G90" i="5"/>
  <c r="G89" i="5"/>
  <c r="H89" i="5" s="1"/>
  <c r="J89" i="5" s="1"/>
  <c r="H88" i="5"/>
  <c r="J88" i="5" s="1"/>
  <c r="G88" i="5"/>
  <c r="J87" i="5"/>
  <c r="G87" i="5"/>
  <c r="H87" i="5" s="1"/>
  <c r="H86" i="5"/>
  <c r="J86" i="5" s="1"/>
  <c r="G86" i="5"/>
  <c r="G85" i="5"/>
  <c r="H85" i="5" s="1"/>
  <c r="J85" i="5" s="1"/>
  <c r="E85" i="5"/>
  <c r="D85" i="5"/>
  <c r="H84" i="5"/>
  <c r="J84" i="5" s="1"/>
  <c r="G84" i="5"/>
  <c r="G83" i="5"/>
  <c r="H83" i="5" s="1"/>
  <c r="J83" i="5" s="1"/>
  <c r="H82" i="5"/>
  <c r="J82" i="5" s="1"/>
  <c r="G82" i="5"/>
  <c r="J81" i="5"/>
  <c r="G81" i="5"/>
  <c r="H81" i="5" s="1"/>
  <c r="H80" i="5"/>
  <c r="J80" i="5" s="1"/>
  <c r="G80" i="5"/>
  <c r="G79" i="5"/>
  <c r="H79" i="5" s="1"/>
  <c r="J79" i="5" s="1"/>
  <c r="H78" i="5"/>
  <c r="J78" i="5" s="1"/>
  <c r="G78" i="5"/>
  <c r="G77" i="5"/>
  <c r="H77" i="5" s="1"/>
  <c r="J77" i="5" s="1"/>
  <c r="H76" i="5"/>
  <c r="J76" i="5" s="1"/>
  <c r="G76" i="5"/>
  <c r="G75" i="5"/>
  <c r="H75" i="5" s="1"/>
  <c r="J75" i="5" s="1"/>
  <c r="H74" i="5"/>
  <c r="J74" i="5" s="1"/>
  <c r="G74" i="5"/>
  <c r="G73" i="5"/>
  <c r="H73" i="5" s="1"/>
  <c r="J73" i="5" s="1"/>
  <c r="H72" i="5"/>
  <c r="J72" i="5" s="1"/>
  <c r="G72" i="5"/>
  <c r="G71" i="5"/>
  <c r="H71" i="5" s="1"/>
  <c r="J71" i="5" s="1"/>
  <c r="H70" i="5"/>
  <c r="J70" i="5" s="1"/>
  <c r="G70" i="5"/>
  <c r="J69" i="5"/>
  <c r="G69" i="5"/>
  <c r="H69" i="5" s="1"/>
  <c r="H68" i="5"/>
  <c r="J68" i="5" s="1"/>
  <c r="G68" i="5"/>
  <c r="G67" i="5"/>
  <c r="H67" i="5" s="1"/>
  <c r="J67" i="5" s="1"/>
  <c r="H66" i="5"/>
  <c r="J66" i="5" s="1"/>
  <c r="G66" i="5"/>
  <c r="J65" i="5"/>
  <c r="G65" i="5"/>
  <c r="H65" i="5" s="1"/>
  <c r="H64" i="5"/>
  <c r="J64" i="5" s="1"/>
  <c r="G64" i="5"/>
  <c r="G63" i="5"/>
  <c r="H63" i="5" s="1"/>
  <c r="J63" i="5" s="1"/>
  <c r="H62" i="5"/>
  <c r="J62" i="5" s="1"/>
  <c r="G62" i="5"/>
  <c r="G61" i="5"/>
  <c r="H61" i="5" s="1"/>
  <c r="J61" i="5" s="1"/>
  <c r="H60" i="5"/>
  <c r="J60" i="5" s="1"/>
  <c r="G60" i="5"/>
  <c r="G59" i="5"/>
  <c r="H59" i="5" s="1"/>
  <c r="J59" i="5" s="1"/>
  <c r="H58" i="5"/>
  <c r="J58" i="5" s="1"/>
  <c r="G58" i="5"/>
  <c r="G57" i="5"/>
  <c r="H57" i="5" s="1"/>
  <c r="J57" i="5" s="1"/>
  <c r="H56" i="5"/>
  <c r="J56" i="5" s="1"/>
  <c r="G56" i="5"/>
  <c r="G55" i="5"/>
  <c r="H55" i="5" s="1"/>
  <c r="J55" i="5" s="1"/>
  <c r="H54" i="5"/>
  <c r="J54" i="5" s="1"/>
  <c r="G54" i="5"/>
  <c r="J53" i="5"/>
  <c r="G53" i="5"/>
  <c r="H53" i="5" s="1"/>
  <c r="H52" i="5"/>
  <c r="J52" i="5" s="1"/>
  <c r="G52" i="5"/>
  <c r="G51" i="5"/>
  <c r="H51" i="5" s="1"/>
  <c r="J51" i="5" s="1"/>
  <c r="H50" i="5"/>
  <c r="J50" i="5" s="1"/>
  <c r="G50" i="5"/>
  <c r="J49" i="5"/>
  <c r="G49" i="5"/>
  <c r="H49" i="5" s="1"/>
  <c r="H48" i="5"/>
  <c r="J48" i="5" s="1"/>
  <c r="G48" i="5"/>
  <c r="G47" i="5"/>
  <c r="H47" i="5" s="1"/>
  <c r="J47" i="5" s="1"/>
  <c r="H46" i="5"/>
  <c r="J46" i="5" s="1"/>
  <c r="G46" i="5"/>
  <c r="G45" i="5"/>
  <c r="H45" i="5" s="1"/>
  <c r="J45" i="5" s="1"/>
  <c r="H44" i="5"/>
  <c r="J44" i="5" s="1"/>
  <c r="G44" i="5"/>
  <c r="G43" i="5"/>
  <c r="H43" i="5" s="1"/>
  <c r="J43" i="5" s="1"/>
  <c r="H42" i="5"/>
  <c r="J42" i="5" s="1"/>
  <c r="G42" i="5"/>
  <c r="G41" i="5"/>
  <c r="H41" i="5" s="1"/>
  <c r="J41" i="5" s="1"/>
  <c r="H40" i="5"/>
  <c r="J40" i="5" s="1"/>
  <c r="G40" i="5"/>
  <c r="G39" i="5"/>
  <c r="H39" i="5" s="1"/>
  <c r="J39" i="5" s="1"/>
  <c r="H38" i="5"/>
  <c r="J38" i="5" s="1"/>
  <c r="G38" i="5"/>
  <c r="J37" i="5"/>
  <c r="G37" i="5"/>
  <c r="H37" i="5" s="1"/>
  <c r="H36" i="5"/>
  <c r="J36" i="5" s="1"/>
  <c r="G36" i="5"/>
  <c r="G35" i="5"/>
  <c r="H35" i="5" s="1"/>
  <c r="J35" i="5" s="1"/>
  <c r="H34" i="5"/>
  <c r="J34" i="5" s="1"/>
  <c r="G34" i="5"/>
  <c r="J33" i="5"/>
  <c r="G33" i="5"/>
  <c r="H33" i="5" s="1"/>
  <c r="H32" i="5"/>
  <c r="J32" i="5" s="1"/>
  <c r="G32" i="5"/>
  <c r="G31" i="5"/>
  <c r="H31" i="5" s="1"/>
  <c r="J31" i="5" s="1"/>
  <c r="H30" i="5"/>
  <c r="J30" i="5" s="1"/>
  <c r="G30" i="5"/>
  <c r="G29" i="5"/>
  <c r="H29" i="5" s="1"/>
  <c r="J29" i="5" s="1"/>
  <c r="H28" i="5"/>
  <c r="J28" i="5" s="1"/>
  <c r="G28" i="5"/>
  <c r="G27" i="5"/>
  <c r="H27" i="5" s="1"/>
  <c r="J27" i="5" s="1"/>
  <c r="H26" i="5"/>
  <c r="J26" i="5" s="1"/>
  <c r="G26" i="5"/>
  <c r="G25" i="5"/>
  <c r="H25" i="5" s="1"/>
  <c r="J25" i="5" s="1"/>
  <c r="H24" i="5"/>
  <c r="J24" i="5" s="1"/>
  <c r="G24" i="5"/>
  <c r="G23" i="5"/>
  <c r="H23" i="5" s="1"/>
  <c r="J23" i="5" s="1"/>
  <c r="H22" i="5"/>
  <c r="J22" i="5" s="1"/>
  <c r="G22" i="5"/>
  <c r="J21" i="5"/>
  <c r="G21" i="5"/>
  <c r="H21" i="5" s="1"/>
  <c r="H20" i="5"/>
  <c r="J20" i="5" s="1"/>
  <c r="G20" i="5"/>
  <c r="G19" i="5"/>
  <c r="H19" i="5" s="1"/>
  <c r="J19" i="5" s="1"/>
  <c r="H18" i="5"/>
  <c r="J18" i="5" s="1"/>
  <c r="G18" i="5"/>
  <c r="J17" i="5"/>
  <c r="G17" i="5"/>
  <c r="H17" i="5" s="1"/>
  <c r="H16" i="5"/>
  <c r="J16" i="5" s="1"/>
  <c r="G16" i="5"/>
  <c r="G15" i="5"/>
  <c r="H15" i="5" s="1"/>
  <c r="J15" i="5" s="1"/>
  <c r="H14" i="5"/>
  <c r="J14" i="5" s="1"/>
  <c r="G14" i="5"/>
  <c r="G13" i="5"/>
  <c r="H13" i="5" s="1"/>
  <c r="J13" i="5" s="1"/>
  <c r="G38" i="3"/>
  <c r="H38" i="3" s="1"/>
  <c r="J38" i="3" s="1"/>
  <c r="G37" i="3"/>
  <c r="H37" i="3" s="1"/>
  <c r="J37" i="3" s="1"/>
  <c r="J36" i="3"/>
  <c r="H36" i="3"/>
  <c r="G36" i="3"/>
  <c r="H35" i="3"/>
  <c r="J35" i="3" s="1"/>
  <c r="G35" i="3"/>
  <c r="G34" i="3"/>
  <c r="H34" i="3" s="1"/>
  <c r="J34" i="3" s="1"/>
  <c r="G33" i="3"/>
  <c r="H33" i="3" s="1"/>
  <c r="J33" i="3" s="1"/>
  <c r="J32" i="3"/>
  <c r="H32" i="3"/>
  <c r="G32" i="3"/>
  <c r="H31" i="3"/>
  <c r="J31" i="3" s="1"/>
  <c r="G31" i="3"/>
  <c r="G30" i="3"/>
  <c r="H30" i="3" s="1"/>
  <c r="J30" i="3" s="1"/>
  <c r="G29" i="3"/>
  <c r="H29" i="3" s="1"/>
  <c r="J29" i="3" s="1"/>
  <c r="J28" i="3"/>
  <c r="H28" i="3"/>
  <c r="G28" i="3"/>
  <c r="H27" i="3"/>
  <c r="J27" i="3" s="1"/>
  <c r="G27" i="3"/>
  <c r="G26" i="3"/>
  <c r="H26" i="3" s="1"/>
  <c r="J26" i="3" s="1"/>
  <c r="G25" i="3"/>
  <c r="H25" i="3" s="1"/>
  <c r="J25" i="3" s="1"/>
  <c r="J24" i="3"/>
  <c r="H24" i="3"/>
  <c r="G24" i="3"/>
  <c r="H23" i="3"/>
  <c r="J23" i="3" s="1"/>
  <c r="G23" i="3"/>
  <c r="G22" i="3"/>
  <c r="H22" i="3" s="1"/>
  <c r="J22" i="3" s="1"/>
  <c r="G21" i="3"/>
  <c r="H21" i="3" s="1"/>
  <c r="J21" i="3" s="1"/>
  <c r="J20" i="3"/>
  <c r="H20" i="3"/>
  <c r="G20" i="3"/>
  <c r="H19" i="3"/>
  <c r="J19" i="3" s="1"/>
  <c r="G19" i="3"/>
  <c r="G18" i="3"/>
  <c r="H18" i="3" s="1"/>
  <c r="J18" i="3" s="1"/>
  <c r="G17" i="3"/>
  <c r="H17" i="3" s="1"/>
  <c r="J17" i="3" s="1"/>
  <c r="J16" i="3"/>
  <c r="H16" i="3"/>
  <c r="G16" i="3"/>
  <c r="H15" i="3"/>
  <c r="J15" i="3" s="1"/>
  <c r="G15" i="3"/>
  <c r="G14" i="3"/>
  <c r="H14" i="3" s="1"/>
  <c r="J14" i="3" s="1"/>
  <c r="G13" i="3"/>
  <c r="H13" i="3" s="1"/>
  <c r="J13" i="3" s="1"/>
  <c r="J26" i="2"/>
  <c r="H26" i="2"/>
  <c r="I26" i="2" s="1"/>
  <c r="K26" i="2" s="1"/>
  <c r="J25" i="2"/>
  <c r="H25" i="2"/>
  <c r="I25" i="2" s="1"/>
  <c r="K25" i="2" s="1"/>
  <c r="J24" i="2"/>
  <c r="H24" i="2"/>
  <c r="I24" i="2" s="1"/>
  <c r="K24" i="2" s="1"/>
  <c r="J23" i="2"/>
  <c r="H23" i="2"/>
  <c r="I23" i="2" s="1"/>
  <c r="K23" i="2" s="1"/>
  <c r="J22" i="2"/>
  <c r="H22" i="2"/>
  <c r="I22" i="2" s="1"/>
  <c r="K22" i="2" s="1"/>
  <c r="J21" i="2"/>
  <c r="H21" i="2"/>
  <c r="I21" i="2" s="1"/>
  <c r="K21" i="2" s="1"/>
  <c r="J20" i="2"/>
  <c r="H20" i="2"/>
  <c r="I20" i="2" s="1"/>
  <c r="K20" i="2" s="1"/>
  <c r="J19" i="2"/>
  <c r="H19" i="2"/>
  <c r="I19" i="2" s="1"/>
  <c r="K19" i="2" s="1"/>
  <c r="J18" i="2"/>
  <c r="H18" i="2"/>
  <c r="I18" i="2" s="1"/>
  <c r="K18" i="2" s="1"/>
  <c r="J17" i="2"/>
  <c r="H17" i="2"/>
  <c r="I17" i="2" s="1"/>
  <c r="K17" i="2" s="1"/>
  <c r="J16" i="2"/>
  <c r="H16" i="2"/>
  <c r="I16" i="2" s="1"/>
  <c r="K16" i="2" s="1"/>
  <c r="J15" i="2"/>
  <c r="H15" i="2"/>
  <c r="I15" i="2" s="1"/>
  <c r="K15" i="2" s="1"/>
  <c r="J14" i="2"/>
  <c r="H14" i="2"/>
  <c r="I14" i="2" s="1"/>
  <c r="K14" i="2" s="1"/>
  <c r="J13" i="2"/>
  <c r="H13" i="2"/>
  <c r="I13" i="2" s="1"/>
  <c r="K13" i="2" s="1"/>
  <c r="J21" i="1"/>
  <c r="H21" i="1"/>
  <c r="I21" i="1" s="1"/>
  <c r="K21" i="1" s="1"/>
  <c r="J20" i="1"/>
  <c r="H20" i="1"/>
  <c r="I20" i="1" s="1"/>
  <c r="K20" i="1" s="1"/>
  <c r="J19" i="1"/>
  <c r="H19" i="1"/>
  <c r="I19" i="1" s="1"/>
  <c r="K19" i="1" s="1"/>
  <c r="J18" i="1"/>
  <c r="H18" i="1"/>
  <c r="I18" i="1" s="1"/>
  <c r="K18" i="1" s="1"/>
  <c r="J17" i="1"/>
  <c r="H17" i="1"/>
  <c r="I17" i="1" s="1"/>
  <c r="K17" i="1" s="1"/>
  <c r="J16" i="1"/>
  <c r="H16" i="1"/>
  <c r="I16" i="1" s="1"/>
  <c r="K16" i="1" s="1"/>
</calcChain>
</file>

<file path=xl/sharedStrings.xml><?xml version="1.0" encoding="utf-8"?>
<sst xmlns="http://schemas.openxmlformats.org/spreadsheetml/2006/main" count="243" uniqueCount="184">
  <si>
    <t>APPROVED:</t>
  </si>
  <si>
    <t>President of PJSC “HEI ”MAUP"</t>
  </si>
  <si>
    <t>_____________________ Rostyslav SHCHOKIN</t>
  </si>
  <si>
    <t>"___"____________ 2025</t>
  </si>
  <si>
    <t>Summary indicators</t>
  </si>
  <si>
    <t xml:space="preserve">of the rating of institutions of the Presidential University of PJSC “Higher Education Institution ‘MAUP’ </t>
  </si>
  <si>
    <t>in the “Quality of Education” competition for the 2024-2025 academic year.</t>
  </si>
  <si>
    <t>Rank</t>
  </si>
  <si>
    <t>Name of the department</t>
  </si>
  <si>
    <t xml:space="preserve">Internal indicators </t>
  </si>
  <si>
    <t>Contingent growth (points)</t>
  </si>
  <si>
    <t>Points scored</t>
  </si>
  <si>
    <t>Rating score (internal indicators)</t>
  </si>
  <si>
    <t>Rating score (external indicators)</t>
  </si>
  <si>
    <t>Total rating score</t>
  </si>
  <si>
    <t>Teaching and methodological work</t>
  </si>
  <si>
    <t>Research work</t>
  </si>
  <si>
    <t>Administrative work</t>
  </si>
  <si>
    <t>Other activities (international activities and educational work)</t>
  </si>
  <si>
    <t>Educational and Scientific Institute of Management, Economics, and Business</t>
  </si>
  <si>
    <t>Educational and Scientific Institute of Psychology and Social Sciences</t>
  </si>
  <si>
    <t>Prince Vladimir the Great Educational and Scientific Institute of Law</t>
  </si>
  <si>
    <t>Institute of Computer Information Technologies and Design</t>
  </si>
  <si>
    <t>Institute of Security</t>
  </si>
  <si>
    <t>Institute of Medical and Pharmaceutical Sciences</t>
  </si>
  <si>
    <t>Members of the rating commission</t>
  </si>
  <si>
    <t>Kyrylo MURAVYOV</t>
  </si>
  <si>
    <t>Mykhailo HONCHARENKO</t>
  </si>
  <si>
    <t>Сергій ХРАПАТИЙ</t>
  </si>
  <si>
    <t>Iryna KAPELISTA</t>
  </si>
  <si>
    <t>Oleksandr HRYTSENKO</t>
  </si>
  <si>
    <t>Anatoliy TALAKH</t>
  </si>
  <si>
    <t>Andriy BOZHKOV</t>
  </si>
  <si>
    <t>Svitlana SIDENKO</t>
  </si>
  <si>
    <t>President of PJSC “Higher Education Institution ”MAUP"</t>
  </si>
  <si>
    <t xml:space="preserve">"___"____________ 2025 </t>
  </si>
  <si>
    <t xml:space="preserve">Summary indicators </t>
  </si>
  <si>
    <t>of the rating of separate structural units of PJSC “Higher Educational Institution ‘MAUP’</t>
  </si>
  <si>
    <t>in the ”Quality of Education" competition for the 2024-2025 academic year.</t>
  </si>
  <si>
    <t>Name of the division</t>
  </si>
  <si>
    <t>Growth in contingent (points)</t>
  </si>
  <si>
    <t>Educational and methodological work</t>
  </si>
  <si>
    <t>Organizational work</t>
  </si>
  <si>
    <t xml:space="preserve">Khmelnytsky Institute named after His Beatitude Vladimir, Metropolitan of Kiev and All Ukraine </t>
  </si>
  <si>
    <t>Lviv Institute</t>
  </si>
  <si>
    <t>Odessa Institute</t>
  </si>
  <si>
    <t>Prydniprovsk Institute</t>
  </si>
  <si>
    <t>Danubian Branch</t>
  </si>
  <si>
    <t>Zhytomyr Institute</t>
  </si>
  <si>
    <t>Vyacheslav Lypynsky Volyn Institute</t>
  </si>
  <si>
    <t>Kharkiv Institute</t>
  </si>
  <si>
    <t>Yagotinsky Institute</t>
  </si>
  <si>
    <t>Central Ukrainian Institute</t>
  </si>
  <si>
    <t>Western Donbas Institute</t>
  </si>
  <si>
    <t>Kherson Institute</t>
  </si>
  <si>
    <t>Dnipro Institute</t>
  </si>
  <si>
    <t>Northern Ukrainian Institute named after Heroes of Kruty</t>
  </si>
  <si>
    <t>Serhiy KHRAPATYI</t>
  </si>
  <si>
    <t>ЗАТВЕРДЖЕНО:</t>
  </si>
  <si>
    <t>Президент ПрАТ "ВНЗ"МАУП"</t>
  </si>
  <si>
    <t>_____________________ Ростислав ЩОКІН</t>
  </si>
  <si>
    <t>"___"____________ 2025 р.</t>
  </si>
  <si>
    <t>Generalized indicators</t>
  </si>
  <si>
    <t>Ranking of departments at the Presidential University of the Private Joint Stock Company “MAUP”</t>
  </si>
  <si>
    <t>Department name</t>
  </si>
  <si>
    <t>Department of Public Administration</t>
  </si>
  <si>
    <t>Department of Business Management</t>
  </si>
  <si>
    <t>Department of Finance, Banking, and Insurance</t>
  </si>
  <si>
    <t>Department of Psychology</t>
  </si>
  <si>
    <t>Department of Law Enforcement and Anti-Corruption Activities</t>
  </si>
  <si>
    <t>Department of Marketing</t>
  </si>
  <si>
    <t>Department of Political Science and Journalism</t>
  </si>
  <si>
    <t>Department of Information and Financial Security</t>
  </si>
  <si>
    <t>Department of General and Clinical Pharmacy</t>
  </si>
  <si>
    <t>Department of National Security</t>
  </si>
  <si>
    <t>Department of Administrative, Financial, and Banking Law</t>
  </si>
  <si>
    <t>Department of International Relations</t>
  </si>
  <si>
    <t>Department of Tourism Management</t>
  </si>
  <si>
    <t>Department of Foreign Languages and Translation</t>
  </si>
  <si>
    <t>Department of Business Economics</t>
  </si>
  <si>
    <t>Department of Computer Information Systems and Technologies</t>
  </si>
  <si>
    <t>Department of Computer Science and Intelligent Systems</t>
  </si>
  <si>
    <t>Department of Theory of State and Law and Constitutional Law</t>
  </si>
  <si>
    <t>Department of Therapy and Rehabilitation</t>
  </si>
  <si>
    <t>Department of Design</t>
  </si>
  <si>
    <t>Department of Philosophy and Social Sciences</t>
  </si>
  <si>
    <t>Department of Economic and Labor Law</t>
  </si>
  <si>
    <t>Department of General Medical Disciplines</t>
  </si>
  <si>
    <t>Department of Dentistry</t>
  </si>
  <si>
    <t xml:space="preserve">Department of Civil Law Disciplines and International Law </t>
  </si>
  <si>
    <t xml:space="preserve">Department of Computational Mathematics and Computer Modeling </t>
  </si>
  <si>
    <t>Members of the Rating Commission</t>
  </si>
  <si>
    <t>Mykhailo GONCHARENKO</t>
  </si>
  <si>
    <t>"___"____________ 2025 .</t>
  </si>
  <si>
    <t>of the rating of scientific and pedagogical staff of PJSC “Higher Educational Institution ‘IAPM’</t>
  </si>
  <si>
    <t xml:space="preserve">Surname, first name, Instittion </t>
  </si>
  <si>
    <r>
      <rPr>
        <b/>
        <sz val="12"/>
        <color theme="1"/>
        <rFont val="Times New Roman"/>
      </rPr>
      <t>Semenets-Orlova Inna Andriivna/</t>
    </r>
    <r>
      <rPr>
        <sz val="12"/>
        <color theme="1"/>
        <rFont val="Times New Roman"/>
      </rPr>
      <t>Department of Public Administration/Institute of Economics and Business</t>
    </r>
  </si>
  <si>
    <r>
      <rPr>
        <b/>
        <sz val="12"/>
        <color theme="1"/>
        <rFont val="Times New Roman"/>
      </rPr>
      <t>Lysenko Serhiy Oleksiyovych /</t>
    </r>
    <r>
      <rPr>
        <sz val="12"/>
        <color theme="1"/>
        <rFont val="Times New Roman"/>
      </rPr>
      <t xml:space="preserve">Department of Information and Financial Security/IB </t>
    </r>
  </si>
  <si>
    <r>
      <rPr>
        <b/>
        <sz val="12"/>
        <color theme="1"/>
        <rFont val="Times New Roman"/>
      </rPr>
      <t>Korsakevich Svyatoslav Sergeyevich/</t>
    </r>
    <r>
      <rPr>
        <sz val="12"/>
        <color theme="1"/>
        <rFont val="Times New Roman"/>
      </rPr>
      <t>Department of Psychology/Institute of Psychology and Social Work</t>
    </r>
  </si>
  <si>
    <r>
      <rPr>
        <b/>
        <sz val="12"/>
        <color theme="1"/>
        <rFont val="Times New Roman"/>
      </rPr>
      <t>Kuzmenko Anna Oleksandrivna/</t>
    </r>
    <r>
      <rPr>
        <sz val="12"/>
        <color theme="1"/>
        <rFont val="Times New Roman"/>
      </rPr>
      <t>Department of Public Administration/Institute of Economics and Business</t>
    </r>
  </si>
  <si>
    <r>
      <rPr>
        <b/>
        <sz val="12"/>
        <color theme="1"/>
        <rFont val="Times New Roman"/>
      </rPr>
      <t>Rayevska Yana Mykolaivna/</t>
    </r>
    <r>
      <rPr>
        <sz val="12"/>
        <color theme="1"/>
        <rFont val="Times New Roman"/>
      </rPr>
      <t>Department of Psychology/Institute of Psychology and Social Work</t>
    </r>
  </si>
  <si>
    <r>
      <rPr>
        <b/>
        <sz val="12"/>
        <color theme="1"/>
        <rFont val="Times New Roman"/>
      </rPr>
      <t>Kalina Iryna Ivanivna /</t>
    </r>
    <r>
      <rPr>
        <sz val="12"/>
        <color theme="1"/>
        <rFont val="Times New Roman"/>
      </rPr>
      <t>Department of Marketing/Institute of Economics and Business</t>
    </r>
  </si>
  <si>
    <r>
      <rPr>
        <b/>
        <sz val="12"/>
        <color theme="1"/>
        <rFont val="Times New Roman"/>
      </rPr>
      <t>Bratus Hanna Anatoliivna/</t>
    </r>
    <r>
      <rPr>
        <sz val="12"/>
        <color theme="1"/>
        <rFont val="Times New Roman"/>
      </rPr>
      <t>Department of Business Management/Institute of Economics and Business</t>
    </r>
  </si>
  <si>
    <r>
      <rPr>
        <b/>
        <sz val="12"/>
        <color theme="1"/>
        <rFont val="Times New Roman"/>
      </rPr>
      <t>Krystal Galina Oleksandrivna/</t>
    </r>
    <r>
      <rPr>
        <sz val="12"/>
        <color theme="1"/>
        <rFont val="Times New Roman"/>
      </rPr>
      <t>Department of Finance, Banking, and Insurance/Institute of Economics and Business</t>
    </r>
  </si>
  <si>
    <r>
      <rPr>
        <b/>
        <sz val="12"/>
        <color theme="1"/>
        <rFont val="Times New Roman"/>
      </rPr>
      <t>Skyba Hanna Ivanivna/</t>
    </r>
    <r>
      <rPr>
        <sz val="12"/>
        <color theme="1"/>
        <rFont val="Times New Roman"/>
      </rPr>
      <t>Department of Finance, Banking, and Insurance/Institute of Economics and Business</t>
    </r>
  </si>
  <si>
    <r>
      <rPr>
        <b/>
        <sz val="12"/>
        <color theme="1"/>
        <rFont val="Times New Roman"/>
      </rPr>
      <t>Zarosylo Volodymyr Oleksiyovych/</t>
    </r>
    <r>
      <rPr>
        <sz val="12"/>
        <color theme="1"/>
        <rFont val="Times New Roman"/>
      </rPr>
      <t>Department of Law Enforcement and Anti-Corruption Activities/Institute of Law</t>
    </r>
  </si>
  <si>
    <r>
      <rPr>
        <b/>
        <sz val="12"/>
        <color theme="1"/>
        <rFont val="Times New Roman"/>
      </rPr>
      <t>Kholod Oleksandr Mykhailovych/</t>
    </r>
    <r>
      <rPr>
        <sz val="12"/>
        <color theme="1"/>
        <rFont val="Times New Roman"/>
      </rPr>
      <t>Department of Political Science and Journalism/Institute of Psychology and Social Work  IPSW</t>
    </r>
  </si>
  <si>
    <r>
      <rPr>
        <b/>
        <sz val="12"/>
        <color theme="1"/>
        <rFont val="Times New Roman"/>
      </rPr>
      <t>Kholod Hanna Yaroslavivna/</t>
    </r>
    <r>
      <rPr>
        <sz val="12"/>
        <color theme="1"/>
        <rFont val="Times New Roman"/>
      </rPr>
      <t>Department of Political Science and Journalism/ IPSW</t>
    </r>
  </si>
  <si>
    <r>
      <rPr>
        <b/>
        <sz val="12"/>
        <color theme="1"/>
        <rFont val="Times New Roman"/>
      </rPr>
      <t>Nosenko Oleksandr Anatoliyovych/</t>
    </r>
    <r>
      <rPr>
        <sz val="12"/>
        <color theme="1"/>
        <rFont val="Times New Roman"/>
      </rPr>
      <t>Department of General and Clinical Pharmacy/IMFM</t>
    </r>
  </si>
  <si>
    <r>
      <rPr>
        <b/>
        <sz val="12"/>
        <color theme="1"/>
        <rFont val="Times New Roman"/>
      </rPr>
      <t>Diakova Larysa Yurievna /</t>
    </r>
    <r>
      <rPr>
        <sz val="12"/>
        <color theme="1"/>
        <rFont val="Times New Roman"/>
      </rPr>
      <t>Department of General and Clinical Pharmacy/IMFM</t>
    </r>
  </si>
  <si>
    <r>
      <rPr>
        <b/>
        <sz val="12"/>
        <color theme="1"/>
        <rFont val="Times New Roman"/>
      </rPr>
      <t>Servetsky Ivan Vasyliovych/</t>
    </r>
    <r>
      <rPr>
        <sz val="12"/>
        <color theme="1"/>
        <rFont val="Times New Roman"/>
      </rPr>
      <t>Department of National Security/IB</t>
    </r>
  </si>
  <si>
    <r>
      <rPr>
        <b/>
        <sz val="12"/>
        <color theme="1"/>
        <rFont val="Times New Roman"/>
      </rPr>
      <t>Karbovska Lyubov Oleksandrivna/</t>
    </r>
    <r>
      <rPr>
        <sz val="12"/>
        <color theme="1"/>
        <rFont val="Times New Roman"/>
      </rPr>
      <t>Department of Marketing/Institute of Economics and Business</t>
    </r>
  </si>
  <si>
    <r>
      <rPr>
        <b/>
        <sz val="12"/>
        <color theme="1"/>
        <rFont val="Times New Roman"/>
      </rPr>
      <t>Savka Oleksandr Ivanovych/</t>
    </r>
    <r>
      <rPr>
        <sz val="12"/>
        <color theme="1"/>
        <rFont val="Times New Roman"/>
      </rPr>
      <t>Department of Law Enforcement and Anti-Corruption Activities/Institute of Law</t>
    </r>
  </si>
  <si>
    <r>
      <rPr>
        <b/>
        <sz val="12"/>
        <color theme="1"/>
        <rFont val="Times New Roman"/>
      </rPr>
      <t>Dzhan Tetyana Vitaliivna/</t>
    </r>
    <r>
      <rPr>
        <sz val="12"/>
        <color theme="1"/>
        <rFont val="Times New Roman"/>
      </rPr>
      <t>Department of General and Clinical Pharmacy/IMFM</t>
    </r>
  </si>
  <si>
    <r>
      <rPr>
        <b/>
        <sz val="12"/>
        <color theme="1"/>
        <rFont val="Times New Roman"/>
      </rPr>
      <t>Kryvoberets Maryna Mykolaivna /</t>
    </r>
    <r>
      <rPr>
        <sz val="12"/>
        <color theme="1"/>
        <rFont val="Times New Roman"/>
      </rPr>
      <t>Department of Tourism Management/Institute of Economics and Business</t>
    </r>
  </si>
  <si>
    <r>
      <rPr>
        <b/>
        <sz val="12"/>
        <color theme="1"/>
        <rFont val="Times New Roman"/>
      </rPr>
      <t>Boiko Svitlana Stanislavivna/</t>
    </r>
    <r>
      <rPr>
        <sz val="12"/>
        <color theme="1"/>
        <rFont val="Times New Roman"/>
      </rPr>
      <t>Department of Political Science and Journalism/Institute of Psychology and Social Work</t>
    </r>
  </si>
  <si>
    <r>
      <rPr>
        <b/>
        <sz val="12"/>
        <color theme="1"/>
        <rFont val="Times New Roman"/>
      </rPr>
      <t>Yaremenko Daryna Mykolaivna/</t>
    </r>
    <r>
      <rPr>
        <sz val="12"/>
        <color theme="1"/>
        <rFont val="Times New Roman"/>
      </rPr>
      <t>Department of Computer Science and Intelligent Systems/IKITD</t>
    </r>
    <r>
      <rPr>
        <b/>
        <sz val="12"/>
        <color theme="1"/>
        <rFont val="Times New Roman"/>
      </rPr>
      <t xml:space="preserve"> </t>
    </r>
  </si>
  <si>
    <r>
      <rPr>
        <b/>
        <sz val="12"/>
        <color theme="1"/>
        <rFont val="Times New Roman"/>
      </rPr>
      <t>Vatsyuk Viktor Oleksandrovych/</t>
    </r>
    <r>
      <rPr>
        <sz val="12"/>
        <color theme="1"/>
        <rFont val="Times New Roman"/>
      </rPr>
      <t xml:space="preserve">Department of Law Enforcement and Anti-Corruption Activities/Institute of Law </t>
    </r>
  </si>
  <si>
    <r>
      <rPr>
        <b/>
        <sz val="12"/>
        <color theme="1"/>
        <rFont val="Times New Roman"/>
      </rPr>
      <t>Lisovska Yulia Petrivna/</t>
    </r>
    <r>
      <rPr>
        <sz val="12"/>
        <color theme="1"/>
        <rFont val="Times New Roman"/>
      </rPr>
      <t>Department of Administrative, Financial, and Banking Law/Institute of Law</t>
    </r>
  </si>
  <si>
    <r>
      <rPr>
        <b/>
        <sz val="12"/>
        <color theme="1"/>
        <rFont val="Times New Roman"/>
      </rPr>
      <t>Parshykov Viktor Oleksandrovych/</t>
    </r>
    <r>
      <rPr>
        <sz val="12"/>
        <color theme="1"/>
        <rFont val="Times New Roman"/>
      </rPr>
      <t>Department of General and Clinical Pharmacy/IMFM</t>
    </r>
  </si>
  <si>
    <r>
      <rPr>
        <b/>
        <sz val="12"/>
        <color theme="1"/>
        <rFont val="Times New Roman"/>
      </rPr>
      <t>Pugach Anatoliy Volodymyrovych/</t>
    </r>
    <r>
      <rPr>
        <sz val="12"/>
        <color theme="1"/>
        <rFont val="Times New Roman"/>
      </rPr>
      <t xml:space="preserve">Department of Law Enforcement and Anti-Corruption Activities/Institute of Law </t>
    </r>
  </si>
  <si>
    <r>
      <rPr>
        <b/>
        <sz val="12"/>
        <color theme="1"/>
        <rFont val="Times New Roman"/>
      </rPr>
      <t>Rovnyi Viktor Vasylovych/</t>
    </r>
    <r>
      <rPr>
        <sz val="12"/>
        <color theme="1"/>
        <rFont val="Times New Roman"/>
      </rPr>
      <t xml:space="preserve">Department of National Security/IS </t>
    </r>
  </si>
  <si>
    <r>
      <rPr>
        <b/>
        <sz val="12"/>
        <color theme="1"/>
        <rFont val="Times New Roman"/>
      </rPr>
      <t>Trinus Konstantyn Fedorovych/</t>
    </r>
    <r>
      <rPr>
        <sz val="12"/>
        <color theme="1"/>
        <rFont val="Times New Roman"/>
      </rPr>
      <t>Department of Therapy and Rehabilitation/IMFM</t>
    </r>
  </si>
  <si>
    <r>
      <rPr>
        <b/>
        <sz val="12"/>
        <color theme="1"/>
        <rFont val="Times New Roman"/>
      </rPr>
      <t>Mazur Yulia Volodymyrivna/</t>
    </r>
    <r>
      <rPr>
        <sz val="12"/>
        <color theme="1"/>
        <rFont val="Times New Roman"/>
      </rPr>
      <t>Department of Business Management/Institute of Economics and Business</t>
    </r>
  </si>
  <si>
    <r>
      <rPr>
        <b/>
        <sz val="12"/>
        <color theme="1"/>
        <rFont val="Times New Roman"/>
      </rPr>
      <t>Bortnyk Valentyn Anatoliyovych/</t>
    </r>
    <r>
      <rPr>
        <sz val="12"/>
        <color theme="1"/>
        <rFont val="Times New Roman"/>
      </rPr>
      <t>Department of Administrative, Financial, and Banking Law/Institute of Law</t>
    </r>
  </si>
  <si>
    <r>
      <rPr>
        <b/>
        <sz val="12"/>
        <color theme="1"/>
        <rFont val="Times New Roman"/>
      </rPr>
      <t>Soloviov Olexiy Stanyslavovych/</t>
    </r>
    <r>
      <rPr>
        <sz val="12"/>
        <color theme="1"/>
        <rFont val="Times New Roman"/>
      </rPr>
      <t>Department of General and Clinical Pharmacy/IMFM</t>
    </r>
  </si>
  <si>
    <r>
      <rPr>
        <b/>
        <sz val="12"/>
        <color theme="1"/>
        <rFont val="Times New Roman"/>
      </rPr>
      <t>Pyniaga Ruslan Orestovych/</t>
    </r>
    <r>
      <rPr>
        <sz val="12"/>
        <color theme="1"/>
        <rFont val="Times New Roman"/>
      </rPr>
      <t>Department of Law Enforcement and Anti-Corruption Activities/Institute of Law</t>
    </r>
  </si>
  <si>
    <r>
      <rPr>
        <b/>
        <sz val="12"/>
        <color theme="1"/>
        <rFont val="Times New Roman"/>
      </rPr>
      <t>Golubytsky Sergiy Germanovych /</t>
    </r>
    <r>
      <rPr>
        <sz val="12"/>
        <color theme="1"/>
        <rFont val="Times New Roman"/>
      </rPr>
      <t>Department of Information and Financial Security/IS</t>
    </r>
  </si>
  <si>
    <r>
      <rPr>
        <b/>
        <sz val="12"/>
        <color theme="1"/>
        <rFont val="Times New Roman"/>
      </rPr>
      <t>Medzhbel Valentyna Ivanivna /</t>
    </r>
    <r>
      <rPr>
        <sz val="12"/>
        <color theme="1"/>
        <rFont val="Times New Roman"/>
      </rPr>
      <t>Department of Civil Law Disciplines and International Law/Institute of Law</t>
    </r>
  </si>
  <si>
    <r>
      <rPr>
        <b/>
        <sz val="12"/>
        <color theme="1"/>
        <rFont val="Times New Roman"/>
      </rPr>
      <t>Pavelchuk Ivanna Andriivna/</t>
    </r>
    <r>
      <rPr>
        <sz val="12"/>
        <color theme="1"/>
        <rFont val="Times New Roman"/>
      </rPr>
      <t xml:space="preserve">Department of Design/ICITD </t>
    </r>
  </si>
  <si>
    <r>
      <rPr>
        <b/>
        <sz val="12"/>
        <color theme="1"/>
        <rFont val="Times New Roman"/>
      </rPr>
      <t>Sevruk Yuriy Grygorovych/</t>
    </r>
    <r>
      <rPr>
        <sz val="12"/>
        <color theme="1"/>
        <rFont val="Times New Roman"/>
      </rPr>
      <t>Department of Law Enforcement and Anti-Corruption Activities/Institute of Law</t>
    </r>
  </si>
  <si>
    <r>
      <rPr>
        <b/>
        <sz val="12"/>
        <color theme="1"/>
        <rFont val="Times New Roman"/>
      </rPr>
      <t xml:space="preserve">Sheibut Denis Viktorovych </t>
    </r>
    <r>
      <rPr>
        <sz val="12"/>
        <color theme="1"/>
        <rFont val="Times New Roman"/>
      </rPr>
      <t xml:space="preserve">/Department of National Security/IS </t>
    </r>
  </si>
  <si>
    <r>
      <rPr>
        <b/>
        <sz val="12"/>
        <color theme="1"/>
        <rFont val="Times New Roman"/>
      </rPr>
      <t>Shtepenko Oleksandra Gennadievna/</t>
    </r>
    <r>
      <rPr>
        <sz val="12"/>
        <color theme="1"/>
        <rFont val="Times New Roman"/>
      </rPr>
      <t xml:space="preserve">Department of Political Science and Journalism/Institute of Psychology and Social Work </t>
    </r>
  </si>
  <si>
    <r>
      <rPr>
        <b/>
        <sz val="12"/>
        <color theme="1"/>
        <rFont val="Times New Roman"/>
      </rPr>
      <t>Omarov Azad Enver ogly/</t>
    </r>
    <r>
      <rPr>
        <sz val="12"/>
        <color theme="1"/>
        <rFont val="Times New Roman"/>
      </rPr>
      <t>Department of National Security</t>
    </r>
    <r>
      <rPr>
        <b/>
        <sz val="12"/>
        <color theme="1"/>
        <rFont val="Times New Roman"/>
      </rPr>
      <t>/</t>
    </r>
    <r>
      <rPr>
        <sz val="12"/>
        <color theme="1"/>
        <rFont val="Times New Roman"/>
      </rPr>
      <t>IS</t>
    </r>
  </si>
  <si>
    <r>
      <rPr>
        <b/>
        <sz val="12"/>
        <color theme="1"/>
        <rFont val="Times New Roman"/>
      </rPr>
      <t>Kryvoshlykov Serhiy Fedorovych /</t>
    </r>
    <r>
      <rPr>
        <sz val="12"/>
        <color theme="1"/>
        <rFont val="Times New Roman"/>
      </rPr>
      <t>Department of National Security/IS</t>
    </r>
  </si>
  <si>
    <r>
      <rPr>
        <b/>
        <sz val="12"/>
        <color theme="1"/>
        <rFont val="Times New Roman"/>
      </rPr>
      <t>Tereshchuk Oleksandr Dmytrovych/</t>
    </r>
    <r>
      <rPr>
        <sz val="12"/>
        <color theme="1"/>
        <rFont val="Times New Roman"/>
      </rPr>
      <t>Department of National Security/IS</t>
    </r>
  </si>
  <si>
    <r>
      <rPr>
        <b/>
        <sz val="12"/>
        <color theme="1"/>
        <rFont val="Times New Roman"/>
      </rPr>
      <t>Belkin Mark Leonidovych/</t>
    </r>
    <r>
      <rPr>
        <sz val="12"/>
        <color theme="1"/>
        <rFont val="Times New Roman"/>
      </rPr>
      <t>Department of Administrative, Financial, and Banking Law/Institute of Law</t>
    </r>
  </si>
  <si>
    <r>
      <rPr>
        <b/>
        <sz val="12"/>
        <color theme="1"/>
        <rFont val="Times New Roman"/>
      </rPr>
      <t>Poliakov Olexiy Volodymyrovych/</t>
    </r>
    <r>
      <rPr>
        <sz val="12"/>
        <color theme="1"/>
        <rFont val="Times New Roman"/>
      </rPr>
      <t xml:space="preserve">Department of National Security/IS </t>
    </r>
  </si>
  <si>
    <r>
      <rPr>
        <b/>
        <sz val="12"/>
        <color theme="1"/>
        <rFont val="Times New Roman"/>
      </rPr>
      <t>Baranovska Vira Mykolayivna/</t>
    </r>
    <r>
      <rPr>
        <sz val="12"/>
        <color theme="1"/>
        <rFont val="Times New Roman"/>
      </rPr>
      <t>Department of Economic and Labor Law/Institute of Law</t>
    </r>
  </si>
  <si>
    <r>
      <rPr>
        <b/>
        <sz val="12"/>
        <color theme="1"/>
        <rFont val="Times New Roman"/>
      </rPr>
      <t>Fedosov Andriy Igorevich/</t>
    </r>
    <r>
      <rPr>
        <sz val="12"/>
        <color theme="1"/>
        <rFont val="Times New Roman"/>
      </rPr>
      <t>Department of General Medical Disciplines/IMFM</t>
    </r>
  </si>
  <si>
    <r>
      <rPr>
        <b/>
        <sz val="12"/>
        <color theme="1"/>
        <rFont val="Times New Roman"/>
      </rPr>
      <t>Kachmar Bohdan Mykolayovych/</t>
    </r>
    <r>
      <rPr>
        <sz val="12"/>
        <color theme="1"/>
        <rFont val="Times New Roman"/>
      </rPr>
      <t xml:space="preserve">Department of Information and Financial Security/IS </t>
    </r>
  </si>
  <si>
    <r>
      <rPr>
        <b/>
        <sz val="12"/>
        <color theme="1"/>
        <rFont val="Times New Roman"/>
      </rPr>
      <t>Kavun Serhii Vitaliiovych /</t>
    </r>
    <r>
      <rPr>
        <sz val="12"/>
        <color theme="1"/>
        <rFont val="Times New Roman"/>
      </rPr>
      <t xml:space="preserve">Department of Computer Information Systems and Technologies/ICITD  </t>
    </r>
  </si>
  <si>
    <r>
      <rPr>
        <b/>
        <sz val="12"/>
        <color theme="1"/>
        <rFont val="Times New Roman"/>
      </rPr>
      <t>Hulevets Dmytro Vadymovych /</t>
    </r>
    <r>
      <rPr>
        <sz val="12"/>
        <color theme="1"/>
        <rFont val="Times New Roman"/>
      </rPr>
      <t xml:space="preserve">Department of National Security/IB </t>
    </r>
  </si>
  <si>
    <r>
      <rPr>
        <b/>
        <sz val="12"/>
        <color theme="1"/>
        <rFont val="Times New Roman"/>
      </rPr>
      <t>Tverdokhlib Natalia Gnativna/</t>
    </r>
    <r>
      <rPr>
        <sz val="12"/>
        <color theme="1"/>
        <rFont val="Times New Roman"/>
      </rPr>
      <t>Department of General Medical Disciplines/IMFM</t>
    </r>
  </si>
  <si>
    <r>
      <rPr>
        <b/>
        <sz val="12"/>
        <color theme="1"/>
        <rFont val="Times New Roman"/>
      </rPr>
      <t>Tymoshenko Oleksandr Oleksandrovych/</t>
    </r>
    <r>
      <rPr>
        <sz val="12"/>
        <color theme="1"/>
        <rFont val="Times New Roman"/>
      </rPr>
      <t xml:space="preserve">Department of Information and Financial Security/IB </t>
    </r>
  </si>
  <si>
    <r>
      <rPr>
        <b/>
        <sz val="12"/>
        <color theme="1"/>
        <rFont val="Times New Roman"/>
      </rPr>
      <t>Gordienko Oleksandr Mykolayovych/</t>
    </r>
    <r>
      <rPr>
        <sz val="12"/>
        <color theme="1"/>
        <rFont val="Times New Roman"/>
      </rPr>
      <t xml:space="preserve">Department of Computer Information Systems and Technologies/ICITD  </t>
    </r>
  </si>
  <si>
    <r>
      <rPr>
        <b/>
        <sz val="12"/>
        <color theme="1"/>
        <rFont val="Times New Roman"/>
      </rPr>
      <t>Denega Oleg Petrovich /</t>
    </r>
    <r>
      <rPr>
        <sz val="12"/>
        <color theme="1"/>
        <rFont val="Times New Roman"/>
      </rPr>
      <t xml:space="preserve">Department of National Security/IS </t>
    </r>
  </si>
  <si>
    <r>
      <rPr>
        <b/>
        <sz val="12"/>
        <color theme="1"/>
        <rFont val="Times New Roman"/>
      </rPr>
      <t>Yurchenko Kostiantyn Mykolaievich/</t>
    </r>
    <r>
      <rPr>
        <sz val="12"/>
        <color theme="1"/>
        <rFont val="Times New Roman"/>
      </rPr>
      <t>Department of Information and Financial Security/IS</t>
    </r>
  </si>
  <si>
    <r>
      <rPr>
        <b/>
        <sz val="12"/>
        <color theme="1"/>
        <rFont val="Times New Roman"/>
      </rPr>
      <t>Pidyukov Petro Pavlovych /</t>
    </r>
    <r>
      <rPr>
        <sz val="12"/>
        <color theme="1"/>
        <rFont val="Times New Roman"/>
      </rPr>
      <t xml:space="preserve">Department of National Security/IS </t>
    </r>
  </si>
  <si>
    <r>
      <rPr>
        <b/>
        <sz val="12"/>
        <color theme="1"/>
        <rFont val="Times New Roman"/>
      </rPr>
      <t>Maslova Olena Volodymyrivna /</t>
    </r>
    <r>
      <rPr>
        <sz val="12"/>
        <color theme="1"/>
        <rFont val="Times New Roman"/>
      </rPr>
      <t>Department of Therapy and Rehabilitation/IMFM</t>
    </r>
  </si>
  <si>
    <r>
      <rPr>
        <b/>
        <sz val="12"/>
        <color theme="1"/>
        <rFont val="Times New Roman"/>
      </rPr>
      <t>Krakhmaliova Tetiana Andriivna /</t>
    </r>
    <r>
      <rPr>
        <sz val="12"/>
        <color theme="1"/>
        <rFont val="Times New Roman"/>
      </rPr>
      <t xml:space="preserve">Department of Information and Financial Security/IB </t>
    </r>
  </si>
  <si>
    <r>
      <rPr>
        <b/>
        <sz val="12"/>
        <color theme="1"/>
        <rFont val="Times New Roman"/>
      </rPr>
      <t>Yuldashev Olexiy Khasymovych/</t>
    </r>
    <r>
      <rPr>
        <sz val="12"/>
        <color theme="1"/>
        <rFont val="Times New Roman"/>
      </rPr>
      <t>Department of Economic and Labor Law/Institute of Law</t>
    </r>
  </si>
  <si>
    <r>
      <rPr>
        <b/>
        <sz val="12"/>
        <color theme="1"/>
        <rFont val="Times New Roman"/>
      </rPr>
      <t>Terzi Olena Oleksandrivna/</t>
    </r>
    <r>
      <rPr>
        <sz val="12"/>
        <color theme="1"/>
        <rFont val="Times New Roman"/>
      </rPr>
      <t xml:space="preserve">Department of National Security/IB </t>
    </r>
  </si>
  <si>
    <r>
      <rPr>
        <b/>
        <sz val="12"/>
        <color theme="1"/>
        <rFont val="Times New Roman"/>
      </rPr>
      <t>Koval Alina Oleksandrivna/</t>
    </r>
    <r>
      <rPr>
        <sz val="12"/>
        <color theme="1"/>
        <rFont val="Times New Roman"/>
      </rPr>
      <t xml:space="preserve">Department of Computer Information Systems and Technologies/ICITD </t>
    </r>
  </si>
  <si>
    <r>
      <rPr>
        <b/>
        <sz val="12"/>
        <color theme="1"/>
        <rFont val="Times New Roman"/>
      </rPr>
      <t>Goncharuk Vladyslav Leonidovych /</t>
    </r>
    <r>
      <rPr>
        <sz val="12"/>
        <color theme="1"/>
        <rFont val="Times New Roman"/>
      </rPr>
      <t>Department of National Security/IS</t>
    </r>
    <r>
      <rPr>
        <b/>
        <sz val="12"/>
        <color theme="1"/>
        <rFont val="Times New Roman"/>
      </rPr>
      <t xml:space="preserve"> </t>
    </r>
  </si>
  <si>
    <r>
      <rPr>
        <b/>
        <sz val="12"/>
        <color theme="1"/>
        <rFont val="Times New Roman"/>
      </rPr>
      <t>Savchuk Oleg Volodymyrovych/</t>
    </r>
    <r>
      <rPr>
        <sz val="12"/>
        <color theme="1"/>
        <rFont val="Times New Roman"/>
      </rPr>
      <t>Department of Dentistry/IMFM</t>
    </r>
  </si>
  <si>
    <r>
      <rPr>
        <b/>
        <sz val="12"/>
        <color theme="1"/>
        <rFont val="Times New Roman"/>
      </rPr>
      <t>Veklych Vladyslav Olexandrovych/</t>
    </r>
    <r>
      <rPr>
        <sz val="12"/>
        <color theme="1"/>
        <rFont val="Times New Roman"/>
      </rPr>
      <t>Department of Theory of State and Law and Constitutional Law/Institute of Law</t>
    </r>
  </si>
  <si>
    <r>
      <rPr>
        <b/>
        <sz val="12"/>
        <color theme="1"/>
        <rFont val="Times New Roman"/>
      </rPr>
      <t>Morozov Timur Oleksandrovych/</t>
    </r>
    <r>
      <rPr>
        <sz val="12"/>
        <color theme="1"/>
        <rFont val="Times New Roman"/>
      </rPr>
      <t xml:space="preserve">Department of Computer Science and Intelligent Systems/ ICITD </t>
    </r>
  </si>
  <si>
    <r>
      <rPr>
        <b/>
        <sz val="12"/>
        <color theme="1"/>
        <rFont val="Times New Roman"/>
      </rPr>
      <t>Gapon-Baida Liudmyla Volodymyrivna/</t>
    </r>
    <r>
      <rPr>
        <sz val="12"/>
        <color theme="1"/>
        <rFont val="Times New Roman"/>
      </rPr>
      <t xml:space="preserve">Department of Design/ICITD </t>
    </r>
  </si>
  <si>
    <r>
      <rPr>
        <b/>
        <sz val="12"/>
        <color theme="1"/>
        <rFont val="Times New Roman"/>
      </rPr>
      <t>Muraviova Iryna Anatoliivna/</t>
    </r>
    <r>
      <rPr>
        <sz val="12"/>
        <color theme="1"/>
        <rFont val="Times New Roman"/>
      </rPr>
      <t>Department of Administrative, Financial, and Banking Law/Institute of Law</t>
    </r>
  </si>
  <si>
    <r>
      <rPr>
        <b/>
        <sz val="12"/>
        <color theme="1"/>
        <rFont val="Times New Roman"/>
      </rPr>
      <t>Anufriev Mykola Ivanovych/</t>
    </r>
    <r>
      <rPr>
        <sz val="12"/>
        <color theme="1"/>
        <rFont val="Times New Roman"/>
      </rPr>
      <t xml:space="preserve">Department of National Security/IS </t>
    </r>
  </si>
  <si>
    <r>
      <rPr>
        <b/>
        <sz val="12"/>
        <color theme="1"/>
        <rFont val="Times New Roman"/>
      </rPr>
      <t>Yevdokymov Dmytro Andriyovich/</t>
    </r>
    <r>
      <rPr>
        <sz val="12"/>
        <color theme="1"/>
        <rFont val="Times New Roman"/>
      </rPr>
      <t>Department of Theory of State and Law and Constitutional Law/Institute of Law</t>
    </r>
  </si>
  <si>
    <r>
      <rPr>
        <b/>
        <sz val="12"/>
        <color theme="1"/>
        <rFont val="Times New Roman"/>
      </rPr>
      <t>Zinevych Oleksandr Leonidovych /</t>
    </r>
    <r>
      <rPr>
        <sz val="12"/>
        <color theme="1"/>
        <rFont val="Times New Roman"/>
      </rPr>
      <t>Department of Administrative, Financial, and Banking Law/Institute of Law</t>
    </r>
  </si>
  <si>
    <r>
      <rPr>
        <b/>
        <sz val="12"/>
        <color theme="1"/>
        <rFont val="Times New Roman"/>
      </rPr>
      <t>Yakovenko Maryna Leonidivna/</t>
    </r>
    <r>
      <rPr>
        <sz val="12"/>
        <color theme="1"/>
        <rFont val="Times New Roman"/>
      </rPr>
      <t xml:space="preserve">Department of Philosophy and Social Sciences/Institute of Psychology and Social Work </t>
    </r>
  </si>
  <si>
    <r>
      <rPr>
        <b/>
        <sz val="12"/>
        <color theme="1"/>
        <rFont val="Times New Roman"/>
      </rPr>
      <t>Nych Tamara Volodymyrivna/</t>
    </r>
    <r>
      <rPr>
        <sz val="12"/>
        <color theme="1"/>
        <rFont val="Times New Roman"/>
      </rPr>
      <t xml:space="preserve">Department of Philosophy and Social Sciences/Institute of Psychology and Social Work </t>
    </r>
  </si>
  <si>
    <r>
      <rPr>
        <b/>
        <sz val="12"/>
        <color theme="1"/>
        <rFont val="Times New Roman"/>
      </rPr>
      <t>Vykhrystyuk Anatoliy Mikhailovich/</t>
    </r>
    <r>
      <rPr>
        <sz val="12"/>
        <color theme="1"/>
        <rFont val="Times New Roman"/>
      </rPr>
      <t>Department of Administrative, Financial, and Banking Law/Institute of Law</t>
    </r>
  </si>
  <si>
    <r>
      <rPr>
        <b/>
        <sz val="12"/>
        <color theme="1"/>
        <rFont val="Times New Roman"/>
      </rPr>
      <t>Strilets Vasyl Vasylovych/</t>
    </r>
    <r>
      <rPr>
        <sz val="12"/>
        <color theme="1"/>
        <rFont val="Times New Roman"/>
      </rPr>
      <t>Department of Theory of State and Law and Constitutional Law/Institute of Law</t>
    </r>
  </si>
  <si>
    <r>
      <rPr>
        <b/>
        <sz val="12"/>
        <color theme="1"/>
        <rFont val="Times New Roman"/>
      </rPr>
      <t>Storozhuk Iryna Anatoliivna/</t>
    </r>
    <r>
      <rPr>
        <sz val="12"/>
        <color theme="1"/>
        <rFont val="Times New Roman"/>
      </rPr>
      <t xml:space="preserve">Department of Philosophy and Social Sciences/Institute of Psychology and Social Work </t>
    </r>
  </si>
  <si>
    <r>
      <rPr>
        <b/>
        <sz val="12"/>
        <color theme="1"/>
        <rFont val="Times New Roman"/>
      </rPr>
      <t>Muravyov Kyrylo Volodymyrovych/</t>
    </r>
    <r>
      <rPr>
        <sz val="12"/>
        <color theme="1"/>
        <rFont val="Times New Roman"/>
      </rPr>
      <t>Department of Administrative, Financial, and Banking Law/Institute of Law</t>
    </r>
  </si>
  <si>
    <r>
      <rPr>
        <b/>
        <sz val="12"/>
        <color theme="1"/>
        <rFont val="Times New Roman"/>
      </rPr>
      <t>Tkachenko Oleksandr Ivanovych/</t>
    </r>
    <r>
      <rPr>
        <sz val="12"/>
        <color theme="1"/>
        <rFont val="Times New Roman"/>
      </rPr>
      <t>Department of Information and Financial Security/IS</t>
    </r>
  </si>
  <si>
    <r>
      <rPr>
        <b/>
        <sz val="12"/>
        <color theme="1"/>
        <rFont val="Times New Roman"/>
      </rPr>
      <t>Gusev Taras Petrovych/</t>
    </r>
    <r>
      <rPr>
        <sz val="12"/>
        <color theme="1"/>
        <rFont val="Times New Roman"/>
      </rPr>
      <t>Department of Therapy and Rehabilitation/IMFM</t>
    </r>
  </si>
  <si>
    <r>
      <rPr>
        <b/>
        <sz val="12"/>
        <color theme="1"/>
        <rFont val="Times New Roman"/>
      </rPr>
      <t>Martsenyuk Ihor Mykhailovych/</t>
    </r>
    <r>
      <rPr>
        <sz val="12"/>
        <color theme="1"/>
        <rFont val="Times New Roman"/>
      </rPr>
      <t>Department of Therapy and Rehabilitation/IMFM</t>
    </r>
  </si>
  <si>
    <r>
      <rPr>
        <b/>
        <sz val="12"/>
        <color theme="1"/>
        <rFont val="Times New Roman"/>
      </rPr>
      <t>Yaroslav Vadymovych Sybiryakin/</t>
    </r>
    <r>
      <rPr>
        <sz val="12"/>
        <color theme="1"/>
        <rFont val="Times New Roman"/>
      </rPr>
      <t>Department of Therapy and Rehabilitation/IMFM</t>
    </r>
  </si>
  <si>
    <r>
      <rPr>
        <b/>
        <sz val="12"/>
        <color theme="1"/>
        <rFont val="Times New Roman"/>
      </rPr>
      <t>Shuba Boris Volodymyrovych /</t>
    </r>
    <r>
      <rPr>
        <sz val="12"/>
        <color theme="1"/>
        <rFont val="Times New Roman"/>
      </rPr>
      <t>Department of Economic and Labor Law/Institute of Law</t>
    </r>
  </si>
  <si>
    <r>
      <rPr>
        <b/>
        <sz val="12"/>
        <color theme="1"/>
        <rFont val="Times New Roman"/>
      </rPr>
      <t>Nesterenko Petro Volodymyrovych  /</t>
    </r>
    <r>
      <rPr>
        <sz val="12"/>
        <color theme="1"/>
        <rFont val="Times New Roman"/>
      </rPr>
      <t xml:space="preserve">Department of Design/ICITD  </t>
    </r>
  </si>
  <si>
    <r>
      <rPr>
        <b/>
        <sz val="12"/>
        <color theme="1"/>
        <rFont val="Times New Roman"/>
      </rPr>
      <t>Krasnov Volodymyr Yurievich/</t>
    </r>
    <r>
      <rPr>
        <sz val="12"/>
        <color theme="1"/>
        <rFont val="Times New Roman"/>
      </rPr>
      <t>Department of Dentistry/IMFM</t>
    </r>
  </si>
  <si>
    <r>
      <rPr>
        <b/>
        <sz val="12"/>
        <color theme="1"/>
        <rFont val="Times New Roman"/>
      </rPr>
      <t>Chasovnykov Dmytro Valerijovych /</t>
    </r>
    <r>
      <rPr>
        <sz val="12"/>
        <color theme="1"/>
        <rFont val="Times New Roman"/>
      </rPr>
      <t>Department of Administrative, Financial, and Banking Law/Institute of Law</t>
    </r>
  </si>
  <si>
    <r>
      <rPr>
        <b/>
        <sz val="12"/>
        <color theme="1"/>
        <rFont val="Times New Roman"/>
      </rPr>
      <t>Dzun Vyacheslav Vasyliovych/</t>
    </r>
    <r>
      <rPr>
        <sz val="12"/>
        <color theme="1"/>
        <rFont val="Times New Roman"/>
      </rPr>
      <t>Department of Economic and Labor Law/Institute of Law</t>
    </r>
  </si>
  <si>
    <r>
      <rPr>
        <b/>
        <sz val="12"/>
        <color theme="1"/>
        <rFont val="Times New Roman"/>
      </rPr>
      <t>Volodymyr Brodkewych/</t>
    </r>
    <r>
      <rPr>
        <sz val="12"/>
        <color theme="1"/>
        <rFont val="Times New Roman"/>
      </rPr>
      <t xml:space="preserve">Department of Computer Science and Intelligent Systems/ICITD </t>
    </r>
  </si>
  <si>
    <r>
      <rPr>
        <b/>
        <sz val="12"/>
        <color theme="1"/>
        <rFont val="Times New Roman"/>
      </rPr>
      <t>Novoshytsky Volodymyr Yevhenovych /</t>
    </r>
    <r>
      <rPr>
        <sz val="12"/>
        <color theme="1"/>
        <rFont val="Times New Roman"/>
      </rPr>
      <t>Department of Dentistry/IMFM</t>
    </r>
  </si>
  <si>
    <r>
      <rPr>
        <b/>
        <sz val="12"/>
        <color theme="1"/>
        <rFont val="Times New Roman"/>
      </rPr>
      <t>Krupey Viktoriya Yuriivna/</t>
    </r>
    <r>
      <rPr>
        <sz val="12"/>
        <color theme="1"/>
        <rFont val="Times New Roman"/>
      </rPr>
      <t>Department of Law Enforcement and Anti-Corruption Activities/Institute of Law</t>
    </r>
  </si>
  <si>
    <r>
      <rPr>
        <b/>
        <sz val="12"/>
        <color theme="1"/>
        <rFont val="Times New Roman"/>
      </rPr>
      <t>Kamenetska Yulia Vyacheslavivna/</t>
    </r>
    <r>
      <rPr>
        <sz val="12"/>
        <color theme="1"/>
        <rFont val="Times New Roman"/>
      </rPr>
      <t xml:space="preserve">Department of Design/ICITD </t>
    </r>
  </si>
  <si>
    <r>
      <rPr>
        <b/>
        <sz val="12"/>
        <color theme="1"/>
        <rFont val="Times New Roman"/>
      </rPr>
      <t>Shvets Viktor Oleksandrovych/</t>
    </r>
    <r>
      <rPr>
        <sz val="12"/>
        <color theme="1"/>
        <rFont val="Times New Roman"/>
      </rPr>
      <t>Department of Economic and Labor Law/Institute of Law</t>
    </r>
  </si>
  <si>
    <r>
      <rPr>
        <b/>
        <sz val="12"/>
        <color theme="1"/>
        <rFont val="Times New Roman"/>
      </rPr>
      <t>Sybiryakin Yaroslav Vadimovich /</t>
    </r>
    <r>
      <rPr>
        <sz val="12"/>
        <color theme="1"/>
        <rFont val="Times New Roman"/>
      </rPr>
      <t>Department of Therapy and Rehabilitation/IMFM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</si>
</sst>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0"/>
      <color rgb="FF000000"/>
      <name val="Arimo"/>
      <scheme val="minor"/>
    </font>
    <font>
      <sz val="10"/>
      <color theme="1"/>
      <name val="Arimo"/>
    </font>
    <font>
      <sz val="12"/>
      <color theme="1"/>
      <name val="Times New Roman"/>
    </font>
    <font>
      <b/>
      <sz val="14"/>
      <color theme="1"/>
      <name val="Times New Roman"/>
    </font>
    <font>
      <b/>
      <sz val="10"/>
      <color rgb="FF000000"/>
      <name val="Times New Roman"/>
    </font>
    <font>
      <b/>
      <sz val="12"/>
      <color theme="1"/>
      <name val="Times New Roman"/>
    </font>
    <font>
      <sz val="10"/>
      <name val="Arimo"/>
    </font>
    <font>
      <b/>
      <sz val="10"/>
      <color theme="1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/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/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9" fontId="4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1" fillId="2" borderId="8" xfId="0" applyFont="1" applyFill="1" applyBorder="1" applyAlignment="1"/>
    <xf numFmtId="0" fontId="1" fillId="3" borderId="8" xfId="0" applyFont="1" applyFill="1" applyBorder="1" applyAlignment="1"/>
    <xf numFmtId="0" fontId="8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6" fillId="0" borderId="5" xfId="0" applyFont="1" applyBorder="1"/>
    <xf numFmtId="49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2638425</xdr:colOff>
      <xdr:row>27</xdr:row>
      <xdr:rowOff>133350</xdr:rowOff>
    </xdr:from>
    <xdr:ext cx="114300" cy="219075"/>
    <xdr:sp macro="" textlink="">
      <xdr:nvSpPr>
        <xdr:cNvPr id="3" name="Shape 3"/>
        <xdr:cNvSpPr/>
      </xdr:nvSpPr>
      <xdr:spPr>
        <a:xfrm>
          <a:off x="5293613" y="3675225"/>
          <a:ext cx="1047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2638425</xdr:colOff>
      <xdr:row>40</xdr:row>
      <xdr:rowOff>95250</xdr:rowOff>
    </xdr:from>
    <xdr:ext cx="114300" cy="228600"/>
    <xdr:sp macro="" textlink="">
      <xdr:nvSpPr>
        <xdr:cNvPr id="4" name="Shape 4"/>
        <xdr:cNvSpPr/>
      </xdr:nvSpPr>
      <xdr:spPr>
        <a:xfrm>
          <a:off x="5293613" y="3670463"/>
          <a:ext cx="10477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2638425</xdr:colOff>
      <xdr:row>102</xdr:row>
      <xdr:rowOff>133350</xdr:rowOff>
    </xdr:from>
    <xdr:ext cx="85725" cy="200025"/>
    <xdr:sp macro="" textlink="">
      <xdr:nvSpPr>
        <xdr:cNvPr id="6" name="Shape 6"/>
        <xdr:cNvSpPr/>
      </xdr:nvSpPr>
      <xdr:spPr>
        <a:xfrm>
          <a:off x="5307900" y="3684750"/>
          <a:ext cx="76200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/>
  <cols>
    <col min="1" max="1" width="9.33203125" customWidth="1"/>
    <col min="2" max="2" width="51" customWidth="1"/>
    <col min="3" max="3" width="11.5546875" customWidth="1"/>
    <col min="4" max="4" width="16.5546875" customWidth="1"/>
    <col min="5" max="5" width="23" customWidth="1"/>
    <col min="6" max="6" width="15.88671875" customWidth="1"/>
    <col min="7" max="7" width="13.5546875" customWidth="1"/>
    <col min="8" max="8" width="12.88671875" customWidth="1"/>
    <col min="9" max="9" width="13.44140625" customWidth="1"/>
    <col min="10" max="10" width="12.88671875" customWidth="1"/>
    <col min="11" max="11" width="18.33203125" customWidth="1"/>
    <col min="12" max="12" width="9.33203125" customWidth="1"/>
    <col min="13" max="26" width="8" customWidth="1"/>
  </cols>
  <sheetData>
    <row r="1" spans="1:12" ht="12.75" customHeight="1">
      <c r="B1" s="1"/>
    </row>
    <row r="2" spans="1:12" ht="15" customHeight="1">
      <c r="B2" s="1"/>
      <c r="F2" s="2" t="s">
        <v>0</v>
      </c>
      <c r="G2" s="2"/>
    </row>
    <row r="3" spans="1:12" ht="15" customHeight="1">
      <c r="B3" s="1"/>
      <c r="F3" s="2" t="s">
        <v>1</v>
      </c>
      <c r="G3" s="2"/>
    </row>
    <row r="4" spans="1:12" ht="15" customHeight="1">
      <c r="B4" s="1"/>
      <c r="F4" s="2"/>
      <c r="G4" s="2"/>
    </row>
    <row r="5" spans="1:12" ht="15" customHeight="1">
      <c r="B5" s="1"/>
      <c r="F5" s="2"/>
      <c r="G5" s="2"/>
    </row>
    <row r="6" spans="1:12" ht="15" customHeight="1">
      <c r="B6" s="1"/>
      <c r="F6" s="2" t="s">
        <v>2</v>
      </c>
      <c r="G6" s="2"/>
    </row>
    <row r="7" spans="1:12" ht="15" customHeight="1">
      <c r="B7" s="1"/>
      <c r="F7" s="2" t="s">
        <v>3</v>
      </c>
      <c r="G7" s="2"/>
    </row>
    <row r="8" spans="1:12" ht="15" customHeight="1">
      <c r="B8" s="1"/>
      <c r="F8" s="2"/>
      <c r="G8" s="2"/>
    </row>
    <row r="9" spans="1:12" ht="12.75" customHeight="1">
      <c r="B9" s="1"/>
    </row>
    <row r="10" spans="1:12" ht="17.25" customHeight="1">
      <c r="A10" s="33" t="s">
        <v>4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"/>
    </row>
    <row r="11" spans="1:12" ht="17.25" customHeight="1">
      <c r="A11" s="33" t="s">
        <v>5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"/>
    </row>
    <row r="12" spans="1:12" ht="17.25" customHeight="1">
      <c r="A12" s="33" t="s">
        <v>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"/>
    </row>
    <row r="13" spans="1:12" ht="12.75" customHeight="1">
      <c r="B13" s="1"/>
    </row>
    <row r="14" spans="1:12" ht="12.75" customHeight="1">
      <c r="A14" s="30" t="s">
        <v>7</v>
      </c>
      <c r="B14" s="35" t="s">
        <v>8</v>
      </c>
      <c r="C14" s="36" t="s">
        <v>9</v>
      </c>
      <c r="D14" s="37"/>
      <c r="E14" s="37"/>
      <c r="F14" s="38"/>
      <c r="G14" s="30" t="s">
        <v>10</v>
      </c>
      <c r="H14" s="30" t="s">
        <v>11</v>
      </c>
      <c r="I14" s="30" t="s">
        <v>12</v>
      </c>
      <c r="J14" s="30" t="s">
        <v>13</v>
      </c>
      <c r="K14" s="32" t="s">
        <v>14</v>
      </c>
    </row>
    <row r="15" spans="1:12" ht="73.5" customHeight="1">
      <c r="A15" s="31"/>
      <c r="B15" s="31"/>
      <c r="C15" s="4" t="s">
        <v>15</v>
      </c>
      <c r="D15" s="5" t="s">
        <v>16</v>
      </c>
      <c r="E15" s="4" t="s">
        <v>17</v>
      </c>
      <c r="F15" s="4" t="s">
        <v>18</v>
      </c>
      <c r="G15" s="31"/>
      <c r="H15" s="31"/>
      <c r="I15" s="31"/>
      <c r="J15" s="31"/>
      <c r="K15" s="31"/>
    </row>
    <row r="16" spans="1:12" ht="34.5" customHeight="1">
      <c r="A16" s="6">
        <v>1</v>
      </c>
      <c r="B16" s="7" t="s">
        <v>19</v>
      </c>
      <c r="C16" s="8">
        <v>832</v>
      </c>
      <c r="D16" s="9">
        <v>2291</v>
      </c>
      <c r="E16" s="8">
        <v>185</v>
      </c>
      <c r="F16" s="8">
        <v>26.5</v>
      </c>
      <c r="G16" s="10">
        <v>-27.6</v>
      </c>
      <c r="H16" s="11">
        <f t="shared" ref="H16:H21" si="0">SUM(C16:G16)</f>
        <v>3306.9</v>
      </c>
      <c r="I16" s="11">
        <f t="shared" ref="I16:I21" si="1">H16*0.5/48.3</f>
        <v>34.232919254658391</v>
      </c>
      <c r="J16" s="11">
        <f>(141/192)*50</f>
        <v>36.71875</v>
      </c>
      <c r="K16" s="11">
        <f t="shared" ref="K16:K21" si="2">SUM(I16:J16)</f>
        <v>70.951669254658384</v>
      </c>
    </row>
    <row r="17" spans="1:26" ht="35.25" customHeight="1">
      <c r="A17" s="12">
        <v>2</v>
      </c>
      <c r="B17" s="7" t="s">
        <v>20</v>
      </c>
      <c r="C17" s="8">
        <v>689</v>
      </c>
      <c r="D17" s="9">
        <v>589.5</v>
      </c>
      <c r="E17" s="8">
        <v>81</v>
      </c>
      <c r="F17" s="8">
        <v>53</v>
      </c>
      <c r="G17" s="10">
        <v>-19.5</v>
      </c>
      <c r="H17" s="11">
        <f t="shared" si="0"/>
        <v>1393</v>
      </c>
      <c r="I17" s="11">
        <f t="shared" si="1"/>
        <v>14.420289855072465</v>
      </c>
      <c r="J17" s="11">
        <f>(132/192)*50</f>
        <v>34.375</v>
      </c>
      <c r="K17" s="11">
        <f t="shared" si="2"/>
        <v>48.795289855072468</v>
      </c>
    </row>
    <row r="18" spans="1:26" ht="30" customHeight="1">
      <c r="A18" s="12">
        <v>3</v>
      </c>
      <c r="B18" s="7" t="s">
        <v>21</v>
      </c>
      <c r="C18" s="8">
        <v>250</v>
      </c>
      <c r="D18" s="9">
        <v>691.5</v>
      </c>
      <c r="E18" s="8">
        <v>29</v>
      </c>
      <c r="F18" s="8">
        <v>33.5</v>
      </c>
      <c r="G18" s="10">
        <v>-20.9</v>
      </c>
      <c r="H18" s="11">
        <f t="shared" si="0"/>
        <v>983.1</v>
      </c>
      <c r="I18" s="11">
        <f t="shared" si="1"/>
        <v>10.177018633540374</v>
      </c>
      <c r="J18" s="11">
        <f>(145/192)*50</f>
        <v>37.760416666666671</v>
      </c>
      <c r="K18" s="11">
        <f t="shared" si="2"/>
        <v>47.937435300207042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30" customHeight="1">
      <c r="A19" s="12">
        <v>4</v>
      </c>
      <c r="B19" s="7" t="s">
        <v>22</v>
      </c>
      <c r="C19" s="8">
        <v>181</v>
      </c>
      <c r="D19" s="9">
        <v>176</v>
      </c>
      <c r="E19" s="8">
        <v>12</v>
      </c>
      <c r="F19" s="8">
        <v>7.5</v>
      </c>
      <c r="G19" s="10">
        <v>-35.6</v>
      </c>
      <c r="H19" s="11">
        <f t="shared" si="0"/>
        <v>340.9</v>
      </c>
      <c r="I19" s="11">
        <f t="shared" si="1"/>
        <v>3.5289855072463769</v>
      </c>
      <c r="J19" s="11">
        <f>(106/192)*50</f>
        <v>27.604166666666668</v>
      </c>
      <c r="K19" s="11">
        <f t="shared" si="2"/>
        <v>31.133152173913047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" customHeight="1">
      <c r="A20" s="12">
        <v>5</v>
      </c>
      <c r="B20" s="14" t="s">
        <v>23</v>
      </c>
      <c r="C20" s="8">
        <v>224</v>
      </c>
      <c r="D20" s="8">
        <v>380.5</v>
      </c>
      <c r="E20" s="8">
        <v>30</v>
      </c>
      <c r="F20" s="8">
        <v>35</v>
      </c>
      <c r="G20" s="10">
        <v>-3.8</v>
      </c>
      <c r="H20" s="11">
        <f t="shared" si="0"/>
        <v>665.7</v>
      </c>
      <c r="I20" s="11">
        <f t="shared" si="1"/>
        <v>6.8913043478260878</v>
      </c>
      <c r="J20" s="11">
        <f>(76/192)*50</f>
        <v>19.791666666666664</v>
      </c>
      <c r="K20" s="11">
        <f t="shared" si="2"/>
        <v>26.68297101449275</v>
      </c>
    </row>
    <row r="21" spans="1:26" ht="15" customHeight="1">
      <c r="A21" s="12">
        <v>6</v>
      </c>
      <c r="B21" s="14" t="s">
        <v>24</v>
      </c>
      <c r="C21" s="8">
        <v>337</v>
      </c>
      <c r="D21" s="8">
        <v>200.5</v>
      </c>
      <c r="E21" s="8">
        <v>13</v>
      </c>
      <c r="F21" s="8">
        <v>21</v>
      </c>
      <c r="G21" s="10">
        <v>-3.7</v>
      </c>
      <c r="H21" s="11">
        <f t="shared" si="0"/>
        <v>567.79999999999995</v>
      </c>
      <c r="I21" s="11">
        <f t="shared" si="1"/>
        <v>5.8778467908902687</v>
      </c>
      <c r="J21" s="11">
        <f>(74/192)*50</f>
        <v>19.270833333333336</v>
      </c>
      <c r="K21" s="11">
        <f t="shared" si="2"/>
        <v>25.148680124223603</v>
      </c>
    </row>
    <row r="22" spans="1:26" ht="12.75" customHeight="1">
      <c r="B22" s="1"/>
    </row>
    <row r="23" spans="1:26" ht="15.75" customHeight="1">
      <c r="B23" s="1"/>
    </row>
    <row r="24" spans="1:26" ht="15" customHeight="1">
      <c r="B24" s="1"/>
      <c r="D24" s="40" t="s">
        <v>25</v>
      </c>
      <c r="E24" s="34"/>
      <c r="F24" s="15"/>
      <c r="G24" s="2"/>
      <c r="H24" s="39" t="s">
        <v>26</v>
      </c>
      <c r="I24" s="34"/>
      <c r="J24" s="34"/>
      <c r="K24" s="34"/>
      <c r="L24" s="34"/>
    </row>
    <row r="25" spans="1:26" ht="15" customHeight="1">
      <c r="B25" s="1"/>
      <c r="D25" s="17"/>
      <c r="E25" s="13"/>
      <c r="H25" s="18"/>
      <c r="I25" s="18"/>
      <c r="J25" s="18"/>
      <c r="K25" s="18"/>
    </row>
    <row r="26" spans="1:26" ht="15" customHeight="1">
      <c r="B26" s="1"/>
      <c r="E26" s="2"/>
      <c r="F26" s="15"/>
      <c r="G26" s="2"/>
      <c r="H26" s="39" t="s">
        <v>27</v>
      </c>
      <c r="I26" s="34"/>
      <c r="J26" s="34"/>
      <c r="K26" s="34"/>
      <c r="L26" s="34"/>
    </row>
    <row r="27" spans="1:26" ht="12.75" customHeight="1">
      <c r="B27" s="1"/>
      <c r="E27" s="13"/>
      <c r="H27" s="18"/>
      <c r="I27" s="18"/>
      <c r="J27" s="18"/>
      <c r="K27" s="18"/>
      <c r="L27" s="18"/>
    </row>
    <row r="28" spans="1:26" ht="15" customHeight="1">
      <c r="B28" s="1"/>
      <c r="E28" s="2"/>
      <c r="F28" s="15"/>
      <c r="G28" s="2"/>
      <c r="H28" s="39" t="s">
        <v>28</v>
      </c>
      <c r="I28" s="34"/>
      <c r="J28" s="34"/>
      <c r="K28" s="34"/>
      <c r="L28" s="34"/>
    </row>
    <row r="29" spans="1:26" ht="12.75" customHeight="1">
      <c r="B29" s="1"/>
      <c r="E29" s="13"/>
      <c r="H29" s="18"/>
      <c r="I29" s="18"/>
      <c r="J29" s="18"/>
      <c r="K29" s="18"/>
      <c r="L29" s="18"/>
    </row>
    <row r="30" spans="1:26" ht="15" customHeight="1">
      <c r="B30" s="1"/>
      <c r="E30" s="2"/>
      <c r="F30" s="15"/>
      <c r="G30" s="2"/>
      <c r="H30" s="39" t="s">
        <v>29</v>
      </c>
      <c r="I30" s="34"/>
      <c r="J30" s="34"/>
      <c r="K30" s="34"/>
      <c r="L30" s="34"/>
    </row>
    <row r="31" spans="1:26" ht="12.75" customHeight="1">
      <c r="B31" s="1"/>
      <c r="E31" s="13"/>
      <c r="H31" s="18"/>
      <c r="I31" s="18"/>
      <c r="J31" s="18"/>
      <c r="K31" s="18"/>
      <c r="L31" s="18"/>
    </row>
    <row r="32" spans="1:26" ht="15" customHeight="1">
      <c r="B32" s="1"/>
      <c r="E32" s="2"/>
      <c r="F32" s="15"/>
      <c r="G32" s="2"/>
      <c r="H32" s="39" t="s">
        <v>30</v>
      </c>
      <c r="I32" s="34"/>
      <c r="J32" s="34"/>
      <c r="K32" s="34"/>
      <c r="L32" s="34"/>
    </row>
    <row r="33" spans="1:12" ht="12.75" customHeight="1">
      <c r="B33" s="1"/>
      <c r="E33" s="13"/>
      <c r="H33" s="18"/>
      <c r="I33" s="18"/>
      <c r="J33" s="18"/>
      <c r="K33" s="18"/>
      <c r="L33" s="18"/>
    </row>
    <row r="34" spans="1:12" ht="15" customHeight="1">
      <c r="B34" s="1"/>
      <c r="E34" s="2"/>
      <c r="F34" s="15"/>
      <c r="G34" s="2"/>
      <c r="H34" s="39" t="s">
        <v>31</v>
      </c>
      <c r="I34" s="34"/>
      <c r="J34" s="34"/>
      <c r="K34" s="34"/>
      <c r="L34" s="34"/>
    </row>
    <row r="35" spans="1:12" ht="12.75" customHeight="1">
      <c r="B35" s="1"/>
      <c r="E35" s="13"/>
      <c r="H35" s="18"/>
      <c r="I35" s="18"/>
      <c r="J35" s="18"/>
      <c r="K35" s="18"/>
      <c r="L35" s="18"/>
    </row>
    <row r="36" spans="1:12" ht="15" customHeight="1">
      <c r="B36" s="1"/>
      <c r="E36" s="2"/>
      <c r="F36" s="15"/>
      <c r="G36" s="2"/>
      <c r="H36" s="39" t="s">
        <v>32</v>
      </c>
      <c r="I36" s="34"/>
      <c r="J36" s="34"/>
      <c r="K36" s="34"/>
      <c r="L36" s="34"/>
    </row>
    <row r="37" spans="1:12" ht="12.75" customHeight="1">
      <c r="B37" s="1"/>
      <c r="E37" s="13"/>
      <c r="H37" s="18"/>
      <c r="I37" s="18"/>
      <c r="J37" s="18"/>
      <c r="K37" s="18"/>
      <c r="L37" s="18"/>
    </row>
    <row r="38" spans="1:12" ht="15" customHeight="1">
      <c r="B38" s="1"/>
      <c r="E38" s="2"/>
      <c r="F38" s="15"/>
      <c r="G38" s="2"/>
      <c r="H38" s="39" t="s">
        <v>33</v>
      </c>
      <c r="I38" s="34"/>
      <c r="J38" s="34"/>
      <c r="K38" s="34"/>
      <c r="L38" s="34"/>
    </row>
    <row r="39" spans="1:12" ht="12.75" customHeight="1">
      <c r="B39" s="1"/>
    </row>
    <row r="40" spans="1:12" ht="12.75" customHeight="1">
      <c r="B40" s="1"/>
    </row>
    <row r="41" spans="1:12" ht="15" customHeight="1">
      <c r="A41" s="19"/>
      <c r="B41" s="1"/>
    </row>
    <row r="42" spans="1:12" ht="15" customHeight="1">
      <c r="A42" s="19"/>
      <c r="B42" s="1"/>
    </row>
    <row r="43" spans="1:12" ht="15" customHeight="1">
      <c r="A43" s="19"/>
      <c r="B43" s="1"/>
    </row>
    <row r="44" spans="1:12" ht="15" customHeight="1">
      <c r="A44" s="19"/>
      <c r="B44" s="1"/>
    </row>
    <row r="45" spans="1:12" ht="12.75" customHeight="1">
      <c r="B45" s="1"/>
    </row>
    <row r="46" spans="1:12" ht="12.75" customHeight="1">
      <c r="B46" s="1"/>
    </row>
    <row r="47" spans="1:12" ht="12.75" customHeight="1">
      <c r="B47" s="1"/>
    </row>
    <row r="48" spans="1:12" ht="12.75" customHeight="1">
      <c r="B48" s="1"/>
    </row>
    <row r="49" spans="2:2" ht="12.75" customHeight="1">
      <c r="B49" s="1"/>
    </row>
    <row r="50" spans="2:2" ht="12.75" customHeight="1">
      <c r="B50" s="1"/>
    </row>
    <row r="51" spans="2:2" ht="12.75" customHeight="1">
      <c r="B51" s="1"/>
    </row>
    <row r="52" spans="2:2" ht="12.75" customHeight="1">
      <c r="B52" s="1"/>
    </row>
    <row r="53" spans="2:2" ht="12.75" customHeight="1">
      <c r="B53" s="1"/>
    </row>
    <row r="54" spans="2:2" ht="12.75" customHeight="1">
      <c r="B54" s="1"/>
    </row>
    <row r="55" spans="2:2" ht="12.75" customHeight="1">
      <c r="B55" s="1"/>
    </row>
    <row r="56" spans="2:2" ht="12.75" customHeight="1">
      <c r="B56" s="1"/>
    </row>
    <row r="57" spans="2:2" ht="12.75" customHeight="1">
      <c r="B57" s="1"/>
    </row>
    <row r="58" spans="2:2" ht="12.75" customHeight="1">
      <c r="B58" s="1"/>
    </row>
    <row r="59" spans="2:2" ht="12.75" customHeight="1">
      <c r="B59" s="1"/>
    </row>
    <row r="60" spans="2:2" ht="12.75" customHeight="1">
      <c r="B60" s="1"/>
    </row>
    <row r="61" spans="2:2" ht="12.75" customHeight="1">
      <c r="B61" s="1"/>
    </row>
    <row r="62" spans="2:2" ht="12.75" customHeight="1">
      <c r="B62" s="1"/>
    </row>
    <row r="63" spans="2:2" ht="12.75" customHeight="1">
      <c r="B63" s="1"/>
    </row>
    <row r="64" spans="2:2" ht="12.75" customHeight="1">
      <c r="B64" s="1"/>
    </row>
    <row r="65" spans="2:2" ht="12.75" customHeight="1">
      <c r="B65" s="1"/>
    </row>
    <row r="66" spans="2:2" ht="12.75" customHeight="1">
      <c r="B66" s="1"/>
    </row>
    <row r="67" spans="2:2" ht="12.75" customHeight="1">
      <c r="B67" s="1"/>
    </row>
    <row r="68" spans="2:2" ht="12.75" customHeight="1">
      <c r="B68" s="1"/>
    </row>
    <row r="69" spans="2:2" ht="12.75" customHeight="1">
      <c r="B69" s="1"/>
    </row>
    <row r="70" spans="2:2" ht="12.75" customHeight="1">
      <c r="B70" s="1"/>
    </row>
    <row r="71" spans="2:2" ht="12.75" customHeight="1">
      <c r="B71" s="1"/>
    </row>
    <row r="72" spans="2:2" ht="12.75" customHeight="1">
      <c r="B72" s="1"/>
    </row>
    <row r="73" spans="2:2" ht="12.75" customHeight="1">
      <c r="B73" s="1"/>
    </row>
    <row r="74" spans="2:2" ht="12.75" customHeight="1">
      <c r="B74" s="1"/>
    </row>
    <row r="75" spans="2:2" ht="12.75" customHeight="1">
      <c r="B75" s="1"/>
    </row>
    <row r="76" spans="2:2" ht="12.75" customHeight="1">
      <c r="B76" s="1"/>
    </row>
    <row r="77" spans="2:2" ht="12.75" customHeight="1">
      <c r="B77" s="1"/>
    </row>
    <row r="78" spans="2:2" ht="12.75" customHeight="1">
      <c r="B78" s="1"/>
    </row>
    <row r="79" spans="2:2" ht="12.75" customHeight="1">
      <c r="B79" s="1"/>
    </row>
    <row r="80" spans="2:2" ht="12.75" customHeight="1">
      <c r="B80" s="1"/>
    </row>
    <row r="81" spans="2:2" ht="12.75" customHeight="1">
      <c r="B81" s="1"/>
    </row>
    <row r="82" spans="2:2" ht="12.75" customHeight="1">
      <c r="B82" s="1"/>
    </row>
    <row r="83" spans="2:2" ht="12.75" customHeight="1">
      <c r="B83" s="1"/>
    </row>
    <row r="84" spans="2:2" ht="12.75" customHeight="1">
      <c r="B84" s="1"/>
    </row>
    <row r="85" spans="2:2" ht="12.75" customHeight="1">
      <c r="B85" s="1"/>
    </row>
    <row r="86" spans="2:2" ht="12.75" customHeight="1">
      <c r="B86" s="1"/>
    </row>
    <row r="87" spans="2:2" ht="12.75" customHeight="1">
      <c r="B87" s="1"/>
    </row>
    <row r="88" spans="2:2" ht="12.75" customHeight="1">
      <c r="B88" s="1"/>
    </row>
    <row r="89" spans="2:2" ht="12.75" customHeight="1">
      <c r="B89" s="1"/>
    </row>
    <row r="90" spans="2:2" ht="12.75" customHeight="1">
      <c r="B90" s="1"/>
    </row>
    <row r="91" spans="2:2" ht="12.75" customHeight="1">
      <c r="B91" s="1"/>
    </row>
    <row r="92" spans="2:2" ht="12.75" customHeight="1">
      <c r="B92" s="1"/>
    </row>
    <row r="93" spans="2:2" ht="12.75" customHeight="1">
      <c r="B93" s="1"/>
    </row>
    <row r="94" spans="2:2" ht="12.75" customHeight="1">
      <c r="B94" s="1"/>
    </row>
    <row r="95" spans="2:2" ht="12.75" customHeight="1">
      <c r="B95" s="1"/>
    </row>
    <row r="96" spans="2:2" ht="12.75" customHeight="1">
      <c r="B96" s="1"/>
    </row>
    <row r="97" spans="2:2" ht="12.75" customHeight="1">
      <c r="B97" s="1"/>
    </row>
    <row r="98" spans="2:2" ht="12.75" customHeight="1">
      <c r="B98" s="1"/>
    </row>
    <row r="99" spans="2:2" ht="12.75" customHeight="1">
      <c r="B99" s="1"/>
    </row>
    <row r="100" spans="2:2" ht="12.75" customHeight="1">
      <c r="B100" s="1"/>
    </row>
    <row r="101" spans="2:2" ht="12.75" customHeight="1">
      <c r="B101" s="1"/>
    </row>
    <row r="102" spans="2:2" ht="12.75" customHeight="1">
      <c r="B102" s="1"/>
    </row>
    <row r="103" spans="2:2" ht="12.75" customHeight="1">
      <c r="B103" s="1"/>
    </row>
    <row r="104" spans="2:2" ht="12.75" customHeight="1">
      <c r="B104" s="1"/>
    </row>
    <row r="105" spans="2:2" ht="12.75" customHeight="1">
      <c r="B105" s="1"/>
    </row>
    <row r="106" spans="2:2" ht="12.75" customHeight="1">
      <c r="B106" s="1"/>
    </row>
    <row r="107" spans="2:2" ht="12.75" customHeight="1">
      <c r="B107" s="1"/>
    </row>
    <row r="108" spans="2:2" ht="12.75" customHeight="1">
      <c r="B108" s="1"/>
    </row>
    <row r="109" spans="2:2" ht="12.75" customHeight="1">
      <c r="B109" s="1"/>
    </row>
    <row r="110" spans="2:2" ht="12.75" customHeight="1">
      <c r="B110" s="1"/>
    </row>
    <row r="111" spans="2:2" ht="12.75" customHeight="1">
      <c r="B111" s="1"/>
    </row>
    <row r="112" spans="2:2" ht="12.75" customHeight="1">
      <c r="B112" s="1"/>
    </row>
    <row r="113" spans="2:2" ht="12.75" customHeight="1">
      <c r="B113" s="1"/>
    </row>
    <row r="114" spans="2:2" ht="12.75" customHeight="1">
      <c r="B114" s="1"/>
    </row>
    <row r="115" spans="2:2" ht="12.75" customHeight="1">
      <c r="B115" s="1"/>
    </row>
    <row r="116" spans="2:2" ht="12.75" customHeight="1">
      <c r="B116" s="1"/>
    </row>
    <row r="117" spans="2:2" ht="12.75" customHeight="1">
      <c r="B117" s="1"/>
    </row>
    <row r="118" spans="2:2" ht="12.75" customHeight="1">
      <c r="B118" s="1"/>
    </row>
    <row r="119" spans="2:2" ht="12.75" customHeight="1">
      <c r="B119" s="1"/>
    </row>
    <row r="120" spans="2:2" ht="12.75" customHeight="1">
      <c r="B120" s="1"/>
    </row>
    <row r="121" spans="2:2" ht="12.75" customHeight="1">
      <c r="B121" s="1"/>
    </row>
    <row r="122" spans="2:2" ht="12.75" customHeight="1">
      <c r="B122" s="1"/>
    </row>
    <row r="123" spans="2:2" ht="12.75" customHeight="1">
      <c r="B123" s="1"/>
    </row>
    <row r="124" spans="2:2" ht="12.75" customHeight="1">
      <c r="B124" s="1"/>
    </row>
    <row r="125" spans="2:2" ht="12.75" customHeight="1">
      <c r="B125" s="1"/>
    </row>
    <row r="126" spans="2:2" ht="12.75" customHeight="1">
      <c r="B126" s="1"/>
    </row>
    <row r="127" spans="2:2" ht="12.75" customHeight="1">
      <c r="B127" s="1"/>
    </row>
    <row r="128" spans="2:2" ht="12.75" customHeight="1">
      <c r="B128" s="1"/>
    </row>
    <row r="129" spans="2:2" ht="12.75" customHeight="1">
      <c r="B129" s="1"/>
    </row>
    <row r="130" spans="2:2" ht="12.75" customHeight="1">
      <c r="B130" s="1"/>
    </row>
    <row r="131" spans="2:2" ht="12.75" customHeight="1">
      <c r="B131" s="1"/>
    </row>
    <row r="132" spans="2:2" ht="12.75" customHeight="1">
      <c r="B132" s="1"/>
    </row>
    <row r="133" spans="2:2" ht="12.75" customHeight="1">
      <c r="B133" s="1"/>
    </row>
    <row r="134" spans="2:2" ht="12.75" customHeight="1">
      <c r="B134" s="1"/>
    </row>
    <row r="135" spans="2:2" ht="12.75" customHeight="1">
      <c r="B135" s="1"/>
    </row>
    <row r="136" spans="2:2" ht="12.75" customHeight="1">
      <c r="B136" s="1"/>
    </row>
    <row r="137" spans="2:2" ht="12.75" customHeight="1">
      <c r="B137" s="1"/>
    </row>
    <row r="138" spans="2:2" ht="12.75" customHeight="1">
      <c r="B138" s="1"/>
    </row>
    <row r="139" spans="2:2" ht="12.75" customHeight="1">
      <c r="B139" s="1"/>
    </row>
    <row r="140" spans="2:2" ht="12.75" customHeight="1">
      <c r="B140" s="1"/>
    </row>
    <row r="141" spans="2:2" ht="12.75" customHeight="1">
      <c r="B141" s="1"/>
    </row>
    <row r="142" spans="2:2" ht="12.75" customHeight="1">
      <c r="B142" s="1"/>
    </row>
    <row r="143" spans="2:2" ht="12.75" customHeight="1">
      <c r="B143" s="1"/>
    </row>
    <row r="144" spans="2:2" ht="12.75" customHeight="1">
      <c r="B144" s="1"/>
    </row>
    <row r="145" spans="2:2" ht="12.75" customHeight="1">
      <c r="B145" s="1"/>
    </row>
    <row r="146" spans="2:2" ht="12.75" customHeight="1">
      <c r="B146" s="1"/>
    </row>
    <row r="147" spans="2:2" ht="12.75" customHeight="1">
      <c r="B147" s="1"/>
    </row>
    <row r="148" spans="2:2" ht="12.75" customHeight="1">
      <c r="B148" s="1"/>
    </row>
    <row r="149" spans="2:2" ht="12.75" customHeight="1">
      <c r="B149" s="1"/>
    </row>
    <row r="150" spans="2:2" ht="12.75" customHeight="1">
      <c r="B150" s="1"/>
    </row>
    <row r="151" spans="2:2" ht="12.75" customHeight="1">
      <c r="B151" s="1"/>
    </row>
    <row r="152" spans="2:2" ht="12.75" customHeight="1">
      <c r="B152" s="1"/>
    </row>
    <row r="153" spans="2:2" ht="12.75" customHeight="1">
      <c r="B153" s="1"/>
    </row>
    <row r="154" spans="2:2" ht="12.75" customHeight="1">
      <c r="B154" s="1"/>
    </row>
    <row r="155" spans="2:2" ht="12.75" customHeight="1">
      <c r="B155" s="1"/>
    </row>
    <row r="156" spans="2:2" ht="12.75" customHeight="1">
      <c r="B156" s="1"/>
    </row>
    <row r="157" spans="2:2" ht="12.75" customHeight="1">
      <c r="B157" s="1"/>
    </row>
    <row r="158" spans="2:2" ht="12.75" customHeight="1">
      <c r="B158" s="1"/>
    </row>
    <row r="159" spans="2:2" ht="12.75" customHeight="1">
      <c r="B159" s="1"/>
    </row>
    <row r="160" spans="2:2" ht="12.75" customHeight="1">
      <c r="B160" s="1"/>
    </row>
    <row r="161" spans="2:2" ht="12.75" customHeight="1">
      <c r="B161" s="1"/>
    </row>
    <row r="162" spans="2:2" ht="12.75" customHeight="1">
      <c r="B162" s="1"/>
    </row>
    <row r="163" spans="2:2" ht="12.75" customHeight="1">
      <c r="B163" s="1"/>
    </row>
    <row r="164" spans="2:2" ht="12.75" customHeight="1">
      <c r="B164" s="1"/>
    </row>
    <row r="165" spans="2:2" ht="12.75" customHeight="1">
      <c r="B165" s="1"/>
    </row>
    <row r="166" spans="2:2" ht="12.75" customHeight="1">
      <c r="B166" s="1"/>
    </row>
    <row r="167" spans="2:2" ht="12.75" customHeight="1">
      <c r="B167" s="1"/>
    </row>
    <row r="168" spans="2:2" ht="12.75" customHeight="1">
      <c r="B168" s="1"/>
    </row>
    <row r="169" spans="2:2" ht="12.75" customHeight="1">
      <c r="B169" s="1"/>
    </row>
    <row r="170" spans="2:2" ht="12.75" customHeight="1">
      <c r="B170" s="1"/>
    </row>
    <row r="171" spans="2:2" ht="12.75" customHeight="1">
      <c r="B171" s="1"/>
    </row>
    <row r="172" spans="2:2" ht="12.75" customHeight="1">
      <c r="B172" s="1"/>
    </row>
    <row r="173" spans="2:2" ht="12.75" customHeight="1">
      <c r="B173" s="1"/>
    </row>
    <row r="174" spans="2:2" ht="12.75" customHeight="1">
      <c r="B174" s="1"/>
    </row>
    <row r="175" spans="2:2" ht="12.75" customHeight="1">
      <c r="B175" s="1"/>
    </row>
    <row r="176" spans="2:2" ht="12.75" customHeight="1">
      <c r="B176" s="1"/>
    </row>
    <row r="177" spans="2:2" ht="12.75" customHeight="1">
      <c r="B177" s="1"/>
    </row>
    <row r="178" spans="2:2" ht="12.75" customHeight="1">
      <c r="B178" s="1"/>
    </row>
    <row r="179" spans="2:2" ht="12.75" customHeight="1">
      <c r="B179" s="1"/>
    </row>
    <row r="180" spans="2:2" ht="12.75" customHeight="1">
      <c r="B180" s="1"/>
    </row>
    <row r="181" spans="2:2" ht="12.75" customHeight="1">
      <c r="B181" s="1"/>
    </row>
    <row r="182" spans="2:2" ht="12.75" customHeight="1">
      <c r="B182" s="1"/>
    </row>
    <row r="183" spans="2:2" ht="12.75" customHeight="1">
      <c r="B183" s="1"/>
    </row>
    <row r="184" spans="2:2" ht="12.75" customHeight="1">
      <c r="B184" s="1"/>
    </row>
    <row r="185" spans="2:2" ht="12.75" customHeight="1">
      <c r="B185" s="1"/>
    </row>
    <row r="186" spans="2:2" ht="12.75" customHeight="1">
      <c r="B186" s="1"/>
    </row>
    <row r="187" spans="2:2" ht="12.75" customHeight="1">
      <c r="B187" s="1"/>
    </row>
    <row r="188" spans="2:2" ht="12.75" customHeight="1">
      <c r="B188" s="1"/>
    </row>
    <row r="189" spans="2:2" ht="12.75" customHeight="1">
      <c r="B189" s="1"/>
    </row>
    <row r="190" spans="2:2" ht="12.75" customHeight="1">
      <c r="B190" s="1"/>
    </row>
    <row r="191" spans="2:2" ht="12.75" customHeight="1">
      <c r="B191" s="1"/>
    </row>
    <row r="192" spans="2:2" ht="12.75" customHeight="1">
      <c r="B192" s="1"/>
    </row>
    <row r="193" spans="2:2" ht="12.75" customHeight="1">
      <c r="B193" s="1"/>
    </row>
    <row r="194" spans="2:2" ht="12.75" customHeight="1">
      <c r="B194" s="1"/>
    </row>
    <row r="195" spans="2:2" ht="12.75" customHeight="1">
      <c r="B195" s="1"/>
    </row>
    <row r="196" spans="2:2" ht="12.75" customHeight="1">
      <c r="B196" s="1"/>
    </row>
    <row r="197" spans="2:2" ht="12.75" customHeight="1">
      <c r="B197" s="1"/>
    </row>
    <row r="198" spans="2:2" ht="12.75" customHeight="1">
      <c r="B198" s="1"/>
    </row>
    <row r="199" spans="2:2" ht="12.75" customHeight="1">
      <c r="B199" s="1"/>
    </row>
    <row r="200" spans="2:2" ht="12.75" customHeight="1">
      <c r="B200" s="1"/>
    </row>
    <row r="201" spans="2:2" ht="12.75" customHeight="1">
      <c r="B201" s="1"/>
    </row>
    <row r="202" spans="2:2" ht="12.75" customHeight="1">
      <c r="B202" s="1"/>
    </row>
    <row r="203" spans="2:2" ht="12.75" customHeight="1">
      <c r="B203" s="1"/>
    </row>
    <row r="204" spans="2:2" ht="12.75" customHeight="1">
      <c r="B204" s="1"/>
    </row>
    <row r="205" spans="2:2" ht="12.75" customHeight="1">
      <c r="B205" s="1"/>
    </row>
    <row r="206" spans="2:2" ht="12.75" customHeight="1">
      <c r="B206" s="1"/>
    </row>
    <row r="207" spans="2:2" ht="12.75" customHeight="1">
      <c r="B207" s="1"/>
    </row>
    <row r="208" spans="2:2" ht="12.75" customHeight="1">
      <c r="B208" s="1"/>
    </row>
    <row r="209" spans="2:2" ht="12.75" customHeight="1">
      <c r="B209" s="1"/>
    </row>
    <row r="210" spans="2:2" ht="12.75" customHeight="1">
      <c r="B210" s="1"/>
    </row>
    <row r="211" spans="2:2" ht="12.75" customHeight="1">
      <c r="B211" s="1"/>
    </row>
    <row r="212" spans="2:2" ht="12.75" customHeight="1">
      <c r="B212" s="1"/>
    </row>
    <row r="213" spans="2:2" ht="12.75" customHeight="1">
      <c r="B213" s="1"/>
    </row>
    <row r="214" spans="2:2" ht="12.75" customHeight="1">
      <c r="B214" s="1"/>
    </row>
    <row r="215" spans="2:2" ht="12.75" customHeight="1">
      <c r="B215" s="1"/>
    </row>
    <row r="216" spans="2:2" ht="12.75" customHeight="1">
      <c r="B216" s="1"/>
    </row>
    <row r="217" spans="2:2" ht="12.75" customHeight="1">
      <c r="B217" s="1"/>
    </row>
    <row r="218" spans="2:2" ht="12.75" customHeight="1">
      <c r="B218" s="1"/>
    </row>
    <row r="219" spans="2:2" ht="12.75" customHeight="1">
      <c r="B219" s="1"/>
    </row>
    <row r="220" spans="2:2" ht="12.75" customHeight="1">
      <c r="B220" s="1"/>
    </row>
    <row r="221" spans="2:2" ht="12.75" customHeight="1">
      <c r="B221" s="1"/>
    </row>
    <row r="222" spans="2:2" ht="12.75" customHeight="1">
      <c r="B222" s="1"/>
    </row>
    <row r="223" spans="2:2" ht="12.75" customHeight="1">
      <c r="B223" s="1"/>
    </row>
    <row r="224" spans="2:2" ht="12.75" customHeight="1">
      <c r="B224" s="1"/>
    </row>
    <row r="225" spans="2:2" ht="12.75" customHeight="1">
      <c r="B225" s="1"/>
    </row>
    <row r="226" spans="2:2" ht="12.75" customHeight="1">
      <c r="B226" s="1"/>
    </row>
    <row r="227" spans="2:2" ht="12.75" customHeight="1">
      <c r="B227" s="1"/>
    </row>
    <row r="228" spans="2:2" ht="12.75" customHeight="1">
      <c r="B228" s="1"/>
    </row>
    <row r="229" spans="2:2" ht="12.75" customHeight="1">
      <c r="B229" s="1"/>
    </row>
    <row r="230" spans="2:2" ht="12.75" customHeight="1">
      <c r="B230" s="1"/>
    </row>
    <row r="231" spans="2:2" ht="12.75" customHeight="1">
      <c r="B231" s="1"/>
    </row>
    <row r="232" spans="2:2" ht="12.75" customHeight="1">
      <c r="B232" s="1"/>
    </row>
    <row r="233" spans="2:2" ht="12.75" customHeight="1">
      <c r="B233" s="1"/>
    </row>
    <row r="234" spans="2:2" ht="12.75" customHeight="1">
      <c r="B234" s="1"/>
    </row>
    <row r="235" spans="2:2" ht="12.75" customHeight="1">
      <c r="B235" s="1"/>
    </row>
    <row r="236" spans="2:2" ht="12.75" customHeight="1">
      <c r="B236" s="1"/>
    </row>
    <row r="237" spans="2:2" ht="12.75" customHeight="1">
      <c r="B237" s="1"/>
    </row>
    <row r="238" spans="2:2" ht="12.75" customHeight="1">
      <c r="B238" s="1"/>
    </row>
    <row r="239" spans="2:2" ht="12.75" customHeight="1">
      <c r="B239" s="1"/>
    </row>
    <row r="240" spans="2:2" ht="12.75" customHeight="1">
      <c r="B240" s="1"/>
    </row>
    <row r="241" spans="2:2" ht="12.75" customHeight="1">
      <c r="B241" s="1"/>
    </row>
    <row r="242" spans="2:2" ht="12.75" customHeight="1">
      <c r="B242" s="1"/>
    </row>
    <row r="243" spans="2:2" ht="12.75" customHeight="1">
      <c r="B243" s="1"/>
    </row>
    <row r="244" spans="2:2" ht="12.75" customHeight="1">
      <c r="B244" s="1"/>
    </row>
    <row r="245" spans="2:2" ht="12.75" customHeight="1">
      <c r="B245" s="1"/>
    </row>
    <row r="246" spans="2:2" ht="12.75" customHeight="1">
      <c r="B246" s="1"/>
    </row>
    <row r="247" spans="2:2" ht="12.75" customHeight="1">
      <c r="B247" s="1"/>
    </row>
    <row r="248" spans="2:2" ht="12.75" customHeight="1">
      <c r="B248" s="1"/>
    </row>
    <row r="249" spans="2:2" ht="12.75" customHeight="1">
      <c r="B249" s="1"/>
    </row>
    <row r="250" spans="2:2" ht="12.75" customHeight="1">
      <c r="B250" s="1"/>
    </row>
    <row r="251" spans="2:2" ht="12.75" customHeight="1">
      <c r="B251" s="1"/>
    </row>
    <row r="252" spans="2:2" ht="12.75" customHeight="1">
      <c r="B252" s="1"/>
    </row>
    <row r="253" spans="2:2" ht="12.75" customHeight="1">
      <c r="B253" s="1"/>
    </row>
    <row r="254" spans="2:2" ht="12.75" customHeight="1">
      <c r="B254" s="1"/>
    </row>
    <row r="255" spans="2:2" ht="12.75" customHeight="1">
      <c r="B255" s="1"/>
    </row>
    <row r="256" spans="2:2" ht="12.75" customHeight="1">
      <c r="B256" s="1"/>
    </row>
    <row r="257" spans="2:2" ht="12.75" customHeight="1">
      <c r="B257" s="1"/>
    </row>
    <row r="258" spans="2:2" ht="12.75" customHeight="1">
      <c r="B258" s="1"/>
    </row>
    <row r="259" spans="2:2" ht="12.75" customHeight="1">
      <c r="B259" s="1"/>
    </row>
    <row r="260" spans="2:2" ht="12.75" customHeight="1">
      <c r="B260" s="1"/>
    </row>
    <row r="261" spans="2:2" ht="12.75" customHeight="1">
      <c r="B261" s="1"/>
    </row>
    <row r="262" spans="2:2" ht="12.75" customHeight="1">
      <c r="B262" s="1"/>
    </row>
    <row r="263" spans="2:2" ht="12.75" customHeight="1">
      <c r="B263" s="1"/>
    </row>
    <row r="264" spans="2:2" ht="12.75" customHeight="1">
      <c r="B264" s="1"/>
    </row>
    <row r="265" spans="2:2" ht="12.75" customHeight="1">
      <c r="B265" s="1"/>
    </row>
    <row r="266" spans="2:2" ht="12.75" customHeight="1">
      <c r="B266" s="1"/>
    </row>
    <row r="267" spans="2:2" ht="12.75" customHeight="1">
      <c r="B267" s="1"/>
    </row>
    <row r="268" spans="2:2" ht="12.75" customHeight="1">
      <c r="B268" s="1"/>
    </row>
    <row r="269" spans="2:2" ht="12.75" customHeight="1">
      <c r="B269" s="1"/>
    </row>
    <row r="270" spans="2:2" ht="12.75" customHeight="1">
      <c r="B270" s="1"/>
    </row>
    <row r="271" spans="2:2" ht="12.75" customHeight="1">
      <c r="B271" s="1"/>
    </row>
    <row r="272" spans="2:2" ht="12.75" customHeight="1">
      <c r="B272" s="1"/>
    </row>
    <row r="273" spans="2:2" ht="12.75" customHeight="1">
      <c r="B273" s="1"/>
    </row>
    <row r="274" spans="2:2" ht="12.75" customHeight="1">
      <c r="B274" s="1"/>
    </row>
    <row r="275" spans="2:2" ht="12.75" customHeight="1">
      <c r="B275" s="1"/>
    </row>
    <row r="276" spans="2:2" ht="12.75" customHeight="1">
      <c r="B276" s="1"/>
    </row>
    <row r="277" spans="2:2" ht="12.75" customHeight="1">
      <c r="B277" s="1"/>
    </row>
    <row r="278" spans="2:2" ht="12.75" customHeight="1">
      <c r="B278" s="1"/>
    </row>
    <row r="279" spans="2:2" ht="12.75" customHeight="1">
      <c r="B279" s="1"/>
    </row>
    <row r="280" spans="2:2" ht="12.75" customHeight="1">
      <c r="B280" s="1"/>
    </row>
    <row r="281" spans="2:2" ht="12.75" customHeight="1">
      <c r="B281" s="1"/>
    </row>
    <row r="282" spans="2:2" ht="12.75" customHeight="1">
      <c r="B282" s="1"/>
    </row>
    <row r="283" spans="2:2" ht="12.75" customHeight="1">
      <c r="B283" s="1"/>
    </row>
    <row r="284" spans="2:2" ht="12.75" customHeight="1">
      <c r="B284" s="1"/>
    </row>
    <row r="285" spans="2:2" ht="12.75" customHeight="1">
      <c r="B285" s="1"/>
    </row>
    <row r="286" spans="2:2" ht="12.75" customHeight="1">
      <c r="B286" s="1"/>
    </row>
    <row r="287" spans="2:2" ht="12.75" customHeight="1">
      <c r="B287" s="1"/>
    </row>
    <row r="288" spans="2:2" ht="12.75" customHeight="1">
      <c r="B288" s="1"/>
    </row>
    <row r="289" spans="2:2" ht="12.75" customHeight="1">
      <c r="B289" s="1"/>
    </row>
    <row r="290" spans="2:2" ht="12.75" customHeight="1">
      <c r="B290" s="1"/>
    </row>
    <row r="291" spans="2:2" ht="12.75" customHeight="1">
      <c r="B291" s="1"/>
    </row>
    <row r="292" spans="2:2" ht="12.75" customHeight="1">
      <c r="B292" s="1"/>
    </row>
    <row r="293" spans="2:2" ht="12.75" customHeight="1">
      <c r="B293" s="1"/>
    </row>
    <row r="294" spans="2:2" ht="12.75" customHeight="1">
      <c r="B294" s="1"/>
    </row>
    <row r="295" spans="2:2" ht="12.75" customHeight="1">
      <c r="B295" s="1"/>
    </row>
    <row r="296" spans="2:2" ht="12.75" customHeight="1">
      <c r="B296" s="1"/>
    </row>
    <row r="297" spans="2:2" ht="12.75" customHeight="1">
      <c r="B297" s="1"/>
    </row>
    <row r="298" spans="2:2" ht="12.75" customHeight="1">
      <c r="B298" s="1"/>
    </row>
    <row r="299" spans="2:2" ht="12.75" customHeight="1">
      <c r="B299" s="1"/>
    </row>
    <row r="300" spans="2:2" ht="12.75" customHeight="1">
      <c r="B300" s="1"/>
    </row>
    <row r="301" spans="2:2" ht="12.75" customHeight="1">
      <c r="B301" s="1"/>
    </row>
    <row r="302" spans="2:2" ht="12.75" customHeight="1">
      <c r="B302" s="1"/>
    </row>
    <row r="303" spans="2:2" ht="12.75" customHeight="1">
      <c r="B303" s="1"/>
    </row>
    <row r="304" spans="2:2" ht="12.75" customHeight="1">
      <c r="B304" s="1"/>
    </row>
    <row r="305" spans="2:2" ht="12.75" customHeight="1">
      <c r="B305" s="1"/>
    </row>
    <row r="306" spans="2:2" ht="12.75" customHeight="1">
      <c r="B306" s="1"/>
    </row>
    <row r="307" spans="2:2" ht="12.75" customHeight="1">
      <c r="B307" s="1"/>
    </row>
    <row r="308" spans="2:2" ht="12.75" customHeight="1">
      <c r="B308" s="1"/>
    </row>
    <row r="309" spans="2:2" ht="12.75" customHeight="1">
      <c r="B309" s="1"/>
    </row>
    <row r="310" spans="2:2" ht="12.75" customHeight="1">
      <c r="B310" s="1"/>
    </row>
    <row r="311" spans="2:2" ht="12.75" customHeight="1">
      <c r="B311" s="1"/>
    </row>
    <row r="312" spans="2:2" ht="12.75" customHeight="1">
      <c r="B312" s="1"/>
    </row>
    <row r="313" spans="2:2" ht="12.75" customHeight="1">
      <c r="B313" s="1"/>
    </row>
    <row r="314" spans="2:2" ht="12.75" customHeight="1">
      <c r="B314" s="1"/>
    </row>
    <row r="315" spans="2:2" ht="12.75" customHeight="1">
      <c r="B315" s="1"/>
    </row>
    <row r="316" spans="2:2" ht="12.75" customHeight="1">
      <c r="B316" s="1"/>
    </row>
    <row r="317" spans="2:2" ht="12.75" customHeight="1">
      <c r="B317" s="1"/>
    </row>
    <row r="318" spans="2:2" ht="12.75" customHeight="1">
      <c r="B318" s="1"/>
    </row>
    <row r="319" spans="2:2" ht="12.75" customHeight="1">
      <c r="B319" s="1"/>
    </row>
    <row r="320" spans="2:2" ht="12.75" customHeight="1">
      <c r="B320" s="1"/>
    </row>
    <row r="321" spans="2:2" ht="12.75" customHeight="1">
      <c r="B321" s="1"/>
    </row>
    <row r="322" spans="2:2" ht="12.75" customHeight="1">
      <c r="B322" s="1"/>
    </row>
    <row r="323" spans="2:2" ht="12.75" customHeight="1">
      <c r="B323" s="1"/>
    </row>
    <row r="324" spans="2:2" ht="12.75" customHeight="1">
      <c r="B324" s="1"/>
    </row>
    <row r="325" spans="2:2" ht="12.75" customHeight="1">
      <c r="B325" s="1"/>
    </row>
    <row r="326" spans="2:2" ht="12.75" customHeight="1">
      <c r="B326" s="1"/>
    </row>
    <row r="327" spans="2:2" ht="12.75" customHeight="1">
      <c r="B327" s="1"/>
    </row>
    <row r="328" spans="2:2" ht="12.75" customHeight="1">
      <c r="B328" s="1"/>
    </row>
    <row r="329" spans="2:2" ht="12.75" customHeight="1">
      <c r="B329" s="1"/>
    </row>
    <row r="330" spans="2:2" ht="12.75" customHeight="1">
      <c r="B330" s="1"/>
    </row>
    <row r="331" spans="2:2" ht="12.75" customHeight="1">
      <c r="B331" s="1"/>
    </row>
    <row r="332" spans="2:2" ht="12.75" customHeight="1">
      <c r="B332" s="1"/>
    </row>
    <row r="333" spans="2:2" ht="12.75" customHeight="1">
      <c r="B333" s="1"/>
    </row>
    <row r="334" spans="2:2" ht="12.75" customHeight="1">
      <c r="B334" s="1"/>
    </row>
    <row r="335" spans="2:2" ht="12.75" customHeight="1">
      <c r="B335" s="1"/>
    </row>
    <row r="336" spans="2:2" ht="12.75" customHeight="1">
      <c r="B336" s="1"/>
    </row>
    <row r="337" spans="2:2" ht="12.75" customHeight="1">
      <c r="B337" s="1"/>
    </row>
    <row r="338" spans="2:2" ht="12.75" customHeight="1">
      <c r="B338" s="1"/>
    </row>
    <row r="339" spans="2:2" ht="12.75" customHeight="1">
      <c r="B339" s="1"/>
    </row>
    <row r="340" spans="2:2" ht="12.75" customHeight="1">
      <c r="B340" s="1"/>
    </row>
    <row r="341" spans="2:2" ht="12.75" customHeight="1">
      <c r="B341" s="1"/>
    </row>
    <row r="342" spans="2:2" ht="12.75" customHeight="1">
      <c r="B342" s="1"/>
    </row>
    <row r="343" spans="2:2" ht="12.75" customHeight="1">
      <c r="B343" s="1"/>
    </row>
    <row r="344" spans="2:2" ht="12.75" customHeight="1">
      <c r="B344" s="1"/>
    </row>
    <row r="345" spans="2:2" ht="12.75" customHeight="1">
      <c r="B345" s="1"/>
    </row>
    <row r="346" spans="2:2" ht="12.75" customHeight="1">
      <c r="B346" s="1"/>
    </row>
    <row r="347" spans="2:2" ht="12.75" customHeight="1">
      <c r="B347" s="1"/>
    </row>
    <row r="348" spans="2:2" ht="12.75" customHeight="1">
      <c r="B348" s="1"/>
    </row>
    <row r="349" spans="2:2" ht="12.75" customHeight="1">
      <c r="B349" s="1"/>
    </row>
    <row r="350" spans="2:2" ht="12.75" customHeight="1">
      <c r="B350" s="1"/>
    </row>
    <row r="351" spans="2:2" ht="12.75" customHeight="1">
      <c r="B351" s="1"/>
    </row>
    <row r="352" spans="2:2" ht="12.75" customHeight="1">
      <c r="B352" s="1"/>
    </row>
    <row r="353" spans="2:2" ht="12.75" customHeight="1">
      <c r="B353" s="1"/>
    </row>
    <row r="354" spans="2:2" ht="12.75" customHeight="1">
      <c r="B354" s="1"/>
    </row>
    <row r="355" spans="2:2" ht="12.75" customHeight="1">
      <c r="B355" s="1"/>
    </row>
    <row r="356" spans="2:2" ht="12.75" customHeight="1">
      <c r="B356" s="1"/>
    </row>
    <row r="357" spans="2:2" ht="12.75" customHeight="1">
      <c r="B357" s="1"/>
    </row>
    <row r="358" spans="2:2" ht="12.75" customHeight="1">
      <c r="B358" s="1"/>
    </row>
    <row r="359" spans="2:2" ht="12.75" customHeight="1">
      <c r="B359" s="1"/>
    </row>
    <row r="360" spans="2:2" ht="12.75" customHeight="1">
      <c r="B360" s="1"/>
    </row>
    <row r="361" spans="2:2" ht="12.75" customHeight="1">
      <c r="B361" s="1"/>
    </row>
    <row r="362" spans="2:2" ht="12.75" customHeight="1">
      <c r="B362" s="1"/>
    </row>
    <row r="363" spans="2:2" ht="12.75" customHeight="1">
      <c r="B363" s="1"/>
    </row>
    <row r="364" spans="2:2" ht="12.75" customHeight="1">
      <c r="B364" s="1"/>
    </row>
    <row r="365" spans="2:2" ht="12.75" customHeight="1">
      <c r="B365" s="1"/>
    </row>
    <row r="366" spans="2:2" ht="12.75" customHeight="1">
      <c r="B366" s="1"/>
    </row>
    <row r="367" spans="2:2" ht="12.75" customHeight="1">
      <c r="B367" s="1"/>
    </row>
    <row r="368" spans="2:2" ht="12.75" customHeight="1">
      <c r="B368" s="1"/>
    </row>
    <row r="369" spans="2:2" ht="12.75" customHeight="1">
      <c r="B369" s="1"/>
    </row>
    <row r="370" spans="2:2" ht="12.75" customHeight="1">
      <c r="B370" s="1"/>
    </row>
    <row r="371" spans="2:2" ht="12.75" customHeight="1">
      <c r="B371" s="1"/>
    </row>
    <row r="372" spans="2:2" ht="12.75" customHeight="1">
      <c r="B372" s="1"/>
    </row>
    <row r="373" spans="2:2" ht="12.75" customHeight="1">
      <c r="B373" s="1"/>
    </row>
    <row r="374" spans="2:2" ht="12.75" customHeight="1">
      <c r="B374" s="1"/>
    </row>
    <row r="375" spans="2:2" ht="12.75" customHeight="1">
      <c r="B375" s="1"/>
    </row>
    <row r="376" spans="2:2" ht="12.75" customHeight="1">
      <c r="B376" s="1"/>
    </row>
    <row r="377" spans="2:2" ht="12.75" customHeight="1">
      <c r="B377" s="1"/>
    </row>
    <row r="378" spans="2:2" ht="12.75" customHeight="1">
      <c r="B378" s="1"/>
    </row>
    <row r="379" spans="2:2" ht="12.75" customHeight="1">
      <c r="B379" s="1"/>
    </row>
    <row r="380" spans="2:2" ht="12.75" customHeight="1">
      <c r="B380" s="1"/>
    </row>
    <row r="381" spans="2:2" ht="12.75" customHeight="1">
      <c r="B381" s="1"/>
    </row>
    <row r="382" spans="2:2" ht="12.75" customHeight="1">
      <c r="B382" s="1"/>
    </row>
    <row r="383" spans="2:2" ht="12.75" customHeight="1">
      <c r="B383" s="1"/>
    </row>
    <row r="384" spans="2:2" ht="12.75" customHeight="1">
      <c r="B384" s="1"/>
    </row>
    <row r="385" spans="2:2" ht="12.75" customHeight="1">
      <c r="B385" s="1"/>
    </row>
    <row r="386" spans="2:2" ht="12.75" customHeight="1">
      <c r="B386" s="1"/>
    </row>
    <row r="387" spans="2:2" ht="12.75" customHeight="1">
      <c r="B387" s="1"/>
    </row>
    <row r="388" spans="2:2" ht="12.75" customHeight="1">
      <c r="B388" s="1"/>
    </row>
    <row r="389" spans="2:2" ht="12.75" customHeight="1">
      <c r="B389" s="1"/>
    </row>
    <row r="390" spans="2:2" ht="12.75" customHeight="1">
      <c r="B390" s="1"/>
    </row>
    <row r="391" spans="2:2" ht="12.75" customHeight="1">
      <c r="B391" s="1"/>
    </row>
    <row r="392" spans="2:2" ht="12.75" customHeight="1">
      <c r="B392" s="1"/>
    </row>
    <row r="393" spans="2:2" ht="12.75" customHeight="1">
      <c r="B393" s="1"/>
    </row>
    <row r="394" spans="2:2" ht="12.75" customHeight="1">
      <c r="B394" s="1"/>
    </row>
    <row r="395" spans="2:2" ht="12.75" customHeight="1">
      <c r="B395" s="1"/>
    </row>
    <row r="396" spans="2:2" ht="12.75" customHeight="1">
      <c r="B396" s="1"/>
    </row>
    <row r="397" spans="2:2" ht="12.75" customHeight="1">
      <c r="B397" s="1"/>
    </row>
    <row r="398" spans="2:2" ht="12.75" customHeight="1">
      <c r="B398" s="1"/>
    </row>
    <row r="399" spans="2:2" ht="12.75" customHeight="1">
      <c r="B399" s="1"/>
    </row>
    <row r="400" spans="2:2" ht="12.75" customHeight="1">
      <c r="B400" s="1"/>
    </row>
    <row r="401" spans="2:2" ht="12.75" customHeight="1">
      <c r="B401" s="1"/>
    </row>
    <row r="402" spans="2:2" ht="12.75" customHeight="1">
      <c r="B402" s="1"/>
    </row>
    <row r="403" spans="2:2" ht="12.75" customHeight="1">
      <c r="B403" s="1"/>
    </row>
    <row r="404" spans="2:2" ht="12.75" customHeight="1">
      <c r="B404" s="1"/>
    </row>
    <row r="405" spans="2:2" ht="12.75" customHeight="1">
      <c r="B405" s="1"/>
    </row>
    <row r="406" spans="2:2" ht="12.75" customHeight="1">
      <c r="B406" s="1"/>
    </row>
    <row r="407" spans="2:2" ht="12.75" customHeight="1">
      <c r="B407" s="1"/>
    </row>
    <row r="408" spans="2:2" ht="12.75" customHeight="1">
      <c r="B408" s="1"/>
    </row>
    <row r="409" spans="2:2" ht="12.75" customHeight="1">
      <c r="B409" s="1"/>
    </row>
    <row r="410" spans="2:2" ht="12.75" customHeight="1">
      <c r="B410" s="1"/>
    </row>
    <row r="411" spans="2:2" ht="12.75" customHeight="1">
      <c r="B411" s="1"/>
    </row>
    <row r="412" spans="2:2" ht="12.75" customHeight="1">
      <c r="B412" s="1"/>
    </row>
    <row r="413" spans="2:2" ht="12.75" customHeight="1">
      <c r="B413" s="1"/>
    </row>
    <row r="414" spans="2:2" ht="12.75" customHeight="1">
      <c r="B414" s="1"/>
    </row>
    <row r="415" spans="2:2" ht="12.75" customHeight="1">
      <c r="B415" s="1"/>
    </row>
    <row r="416" spans="2:2" ht="12.75" customHeight="1">
      <c r="B416" s="1"/>
    </row>
    <row r="417" spans="2:2" ht="12.75" customHeight="1">
      <c r="B417" s="1"/>
    </row>
    <row r="418" spans="2:2" ht="12.75" customHeight="1">
      <c r="B418" s="1"/>
    </row>
    <row r="419" spans="2:2" ht="12.75" customHeight="1">
      <c r="B419" s="1"/>
    </row>
    <row r="420" spans="2:2" ht="12.75" customHeight="1">
      <c r="B420" s="1"/>
    </row>
    <row r="421" spans="2:2" ht="12.75" customHeight="1">
      <c r="B421" s="1"/>
    </row>
    <row r="422" spans="2:2" ht="12.75" customHeight="1">
      <c r="B422" s="1"/>
    </row>
    <row r="423" spans="2:2" ht="12.75" customHeight="1">
      <c r="B423" s="1"/>
    </row>
    <row r="424" spans="2:2" ht="12.75" customHeight="1">
      <c r="B424" s="1"/>
    </row>
    <row r="425" spans="2:2" ht="12.75" customHeight="1">
      <c r="B425" s="1"/>
    </row>
    <row r="426" spans="2:2" ht="12.75" customHeight="1">
      <c r="B426" s="1"/>
    </row>
    <row r="427" spans="2:2" ht="12.75" customHeight="1">
      <c r="B427" s="1"/>
    </row>
    <row r="428" spans="2:2" ht="12.75" customHeight="1">
      <c r="B428" s="1"/>
    </row>
    <row r="429" spans="2:2" ht="12.75" customHeight="1">
      <c r="B429" s="1"/>
    </row>
    <row r="430" spans="2:2" ht="12.75" customHeight="1">
      <c r="B430" s="1"/>
    </row>
    <row r="431" spans="2:2" ht="12.75" customHeight="1">
      <c r="B431" s="1"/>
    </row>
    <row r="432" spans="2:2" ht="12.75" customHeight="1">
      <c r="B432" s="1"/>
    </row>
    <row r="433" spans="2:2" ht="12.75" customHeight="1">
      <c r="B433" s="1"/>
    </row>
    <row r="434" spans="2:2" ht="12.75" customHeight="1">
      <c r="B434" s="1"/>
    </row>
    <row r="435" spans="2:2" ht="12.75" customHeight="1">
      <c r="B435" s="1"/>
    </row>
    <row r="436" spans="2:2" ht="12.75" customHeight="1">
      <c r="B436" s="1"/>
    </row>
    <row r="437" spans="2:2" ht="12.75" customHeight="1">
      <c r="B437" s="1"/>
    </row>
    <row r="438" spans="2:2" ht="12.75" customHeight="1">
      <c r="B438" s="1"/>
    </row>
    <row r="439" spans="2:2" ht="12.75" customHeight="1">
      <c r="B439" s="1"/>
    </row>
    <row r="440" spans="2:2" ht="12.75" customHeight="1">
      <c r="B440" s="1"/>
    </row>
    <row r="441" spans="2:2" ht="12.75" customHeight="1">
      <c r="B441" s="1"/>
    </row>
    <row r="442" spans="2:2" ht="12.75" customHeight="1">
      <c r="B442" s="1"/>
    </row>
    <row r="443" spans="2:2" ht="12.75" customHeight="1">
      <c r="B443" s="1"/>
    </row>
    <row r="444" spans="2:2" ht="12.75" customHeight="1">
      <c r="B444" s="1"/>
    </row>
    <row r="445" spans="2:2" ht="12.75" customHeight="1">
      <c r="B445" s="1"/>
    </row>
    <row r="446" spans="2:2" ht="12.75" customHeight="1">
      <c r="B446" s="1"/>
    </row>
    <row r="447" spans="2:2" ht="12.75" customHeight="1">
      <c r="B447" s="1"/>
    </row>
    <row r="448" spans="2:2" ht="12.75" customHeight="1">
      <c r="B448" s="1"/>
    </row>
    <row r="449" spans="2:2" ht="12.75" customHeight="1">
      <c r="B449" s="1"/>
    </row>
    <row r="450" spans="2:2" ht="12.75" customHeight="1">
      <c r="B450" s="1"/>
    </row>
    <row r="451" spans="2:2" ht="12.75" customHeight="1">
      <c r="B451" s="1"/>
    </row>
    <row r="452" spans="2:2" ht="12.75" customHeight="1">
      <c r="B452" s="1"/>
    </row>
    <row r="453" spans="2:2" ht="12.75" customHeight="1">
      <c r="B453" s="1"/>
    </row>
    <row r="454" spans="2:2" ht="12.75" customHeight="1">
      <c r="B454" s="1"/>
    </row>
    <row r="455" spans="2:2" ht="12.75" customHeight="1">
      <c r="B455" s="1"/>
    </row>
    <row r="456" spans="2:2" ht="12.75" customHeight="1">
      <c r="B456" s="1"/>
    </row>
    <row r="457" spans="2:2" ht="12.75" customHeight="1">
      <c r="B457" s="1"/>
    </row>
    <row r="458" spans="2:2" ht="12.75" customHeight="1">
      <c r="B458" s="1"/>
    </row>
    <row r="459" spans="2:2" ht="12.75" customHeight="1">
      <c r="B459" s="1"/>
    </row>
    <row r="460" spans="2:2" ht="12.75" customHeight="1">
      <c r="B460" s="1"/>
    </row>
    <row r="461" spans="2:2" ht="12.75" customHeight="1">
      <c r="B461" s="1"/>
    </row>
    <row r="462" spans="2:2" ht="12.75" customHeight="1">
      <c r="B462" s="1"/>
    </row>
    <row r="463" spans="2:2" ht="12.75" customHeight="1">
      <c r="B463" s="1"/>
    </row>
    <row r="464" spans="2:2" ht="12.75" customHeight="1">
      <c r="B464" s="1"/>
    </row>
    <row r="465" spans="2:2" ht="12.75" customHeight="1">
      <c r="B465" s="1"/>
    </row>
    <row r="466" spans="2:2" ht="12.75" customHeight="1">
      <c r="B466" s="1"/>
    </row>
    <row r="467" spans="2:2" ht="12.75" customHeight="1">
      <c r="B467" s="1"/>
    </row>
    <row r="468" spans="2:2" ht="12.75" customHeight="1">
      <c r="B468" s="1"/>
    </row>
    <row r="469" spans="2:2" ht="12.75" customHeight="1">
      <c r="B469" s="1"/>
    </row>
    <row r="470" spans="2:2" ht="12.75" customHeight="1">
      <c r="B470" s="1"/>
    </row>
    <row r="471" spans="2:2" ht="12.75" customHeight="1">
      <c r="B471" s="1"/>
    </row>
    <row r="472" spans="2:2" ht="12.75" customHeight="1">
      <c r="B472" s="1"/>
    </row>
    <row r="473" spans="2:2" ht="12.75" customHeight="1">
      <c r="B473" s="1"/>
    </row>
    <row r="474" spans="2:2" ht="12.75" customHeight="1">
      <c r="B474" s="1"/>
    </row>
    <row r="475" spans="2:2" ht="12.75" customHeight="1">
      <c r="B475" s="1"/>
    </row>
    <row r="476" spans="2:2" ht="12.75" customHeight="1">
      <c r="B476" s="1"/>
    </row>
    <row r="477" spans="2:2" ht="12.75" customHeight="1">
      <c r="B477" s="1"/>
    </row>
    <row r="478" spans="2:2" ht="12.75" customHeight="1">
      <c r="B478" s="1"/>
    </row>
    <row r="479" spans="2:2" ht="12.75" customHeight="1">
      <c r="B479" s="1"/>
    </row>
    <row r="480" spans="2:2" ht="12.75" customHeight="1">
      <c r="B480" s="1"/>
    </row>
    <row r="481" spans="2:2" ht="12.75" customHeight="1">
      <c r="B481" s="1"/>
    </row>
    <row r="482" spans="2:2" ht="12.75" customHeight="1">
      <c r="B482" s="1"/>
    </row>
    <row r="483" spans="2:2" ht="12.75" customHeight="1">
      <c r="B483" s="1"/>
    </row>
    <row r="484" spans="2:2" ht="12.75" customHeight="1">
      <c r="B484" s="1"/>
    </row>
    <row r="485" spans="2:2" ht="12.75" customHeight="1">
      <c r="B485" s="1"/>
    </row>
    <row r="486" spans="2:2" ht="12.75" customHeight="1">
      <c r="B486" s="1"/>
    </row>
    <row r="487" spans="2:2" ht="12.75" customHeight="1">
      <c r="B487" s="1"/>
    </row>
    <row r="488" spans="2:2" ht="12.75" customHeight="1">
      <c r="B488" s="1"/>
    </row>
    <row r="489" spans="2:2" ht="12.75" customHeight="1">
      <c r="B489" s="1"/>
    </row>
    <row r="490" spans="2:2" ht="12.75" customHeight="1">
      <c r="B490" s="1"/>
    </row>
    <row r="491" spans="2:2" ht="12.75" customHeight="1">
      <c r="B491" s="1"/>
    </row>
    <row r="492" spans="2:2" ht="12.75" customHeight="1">
      <c r="B492" s="1"/>
    </row>
    <row r="493" spans="2:2" ht="12.75" customHeight="1">
      <c r="B493" s="1"/>
    </row>
    <row r="494" spans="2:2" ht="12.75" customHeight="1">
      <c r="B494" s="1"/>
    </row>
    <row r="495" spans="2:2" ht="12.75" customHeight="1">
      <c r="B495" s="1"/>
    </row>
    <row r="496" spans="2:2" ht="12.75" customHeight="1">
      <c r="B496" s="1"/>
    </row>
    <row r="497" spans="2:2" ht="12.75" customHeight="1">
      <c r="B497" s="1"/>
    </row>
    <row r="498" spans="2:2" ht="12.75" customHeight="1">
      <c r="B498" s="1"/>
    </row>
    <row r="499" spans="2:2" ht="12.75" customHeight="1">
      <c r="B499" s="1"/>
    </row>
    <row r="500" spans="2:2" ht="12.75" customHeight="1">
      <c r="B500" s="1"/>
    </row>
    <row r="501" spans="2:2" ht="12.75" customHeight="1">
      <c r="B501" s="1"/>
    </row>
    <row r="502" spans="2:2" ht="12.75" customHeight="1">
      <c r="B502" s="1"/>
    </row>
    <row r="503" spans="2:2" ht="12.75" customHeight="1">
      <c r="B503" s="1"/>
    </row>
    <row r="504" spans="2:2" ht="12.75" customHeight="1">
      <c r="B504" s="1"/>
    </row>
    <row r="505" spans="2:2" ht="12.75" customHeight="1">
      <c r="B505" s="1"/>
    </row>
    <row r="506" spans="2:2" ht="12.75" customHeight="1">
      <c r="B506" s="1"/>
    </row>
    <row r="507" spans="2:2" ht="12.75" customHeight="1">
      <c r="B507" s="1"/>
    </row>
    <row r="508" spans="2:2" ht="12.75" customHeight="1">
      <c r="B508" s="1"/>
    </row>
    <row r="509" spans="2:2" ht="12.75" customHeight="1">
      <c r="B509" s="1"/>
    </row>
    <row r="510" spans="2:2" ht="12.75" customHeight="1">
      <c r="B510" s="1"/>
    </row>
    <row r="511" spans="2:2" ht="12.75" customHeight="1">
      <c r="B511" s="1"/>
    </row>
    <row r="512" spans="2:2" ht="12.75" customHeight="1">
      <c r="B512" s="1"/>
    </row>
    <row r="513" spans="2:2" ht="12.75" customHeight="1">
      <c r="B513" s="1"/>
    </row>
    <row r="514" spans="2:2" ht="12.75" customHeight="1">
      <c r="B514" s="1"/>
    </row>
    <row r="515" spans="2:2" ht="12.75" customHeight="1">
      <c r="B515" s="1"/>
    </row>
    <row r="516" spans="2:2" ht="12.75" customHeight="1">
      <c r="B516" s="1"/>
    </row>
    <row r="517" spans="2:2" ht="12.75" customHeight="1">
      <c r="B517" s="1"/>
    </row>
    <row r="518" spans="2:2" ht="12.75" customHeight="1">
      <c r="B518" s="1"/>
    </row>
    <row r="519" spans="2:2" ht="12.75" customHeight="1">
      <c r="B519" s="1"/>
    </row>
    <row r="520" spans="2:2" ht="12.75" customHeight="1">
      <c r="B520" s="1"/>
    </row>
    <row r="521" spans="2:2" ht="12.75" customHeight="1">
      <c r="B521" s="1"/>
    </row>
    <row r="522" spans="2:2" ht="12.75" customHeight="1">
      <c r="B522" s="1"/>
    </row>
    <row r="523" spans="2:2" ht="12.75" customHeight="1">
      <c r="B523" s="1"/>
    </row>
    <row r="524" spans="2:2" ht="12.75" customHeight="1">
      <c r="B524" s="1"/>
    </row>
    <row r="525" spans="2:2" ht="12.75" customHeight="1">
      <c r="B525" s="1"/>
    </row>
    <row r="526" spans="2:2" ht="12.75" customHeight="1">
      <c r="B526" s="1"/>
    </row>
    <row r="527" spans="2:2" ht="12.75" customHeight="1">
      <c r="B527" s="1"/>
    </row>
    <row r="528" spans="2:2" ht="12.75" customHeight="1">
      <c r="B528" s="1"/>
    </row>
    <row r="529" spans="2:2" ht="12.75" customHeight="1">
      <c r="B529" s="1"/>
    </row>
    <row r="530" spans="2:2" ht="12.75" customHeight="1">
      <c r="B530" s="1"/>
    </row>
    <row r="531" spans="2:2" ht="12.75" customHeight="1">
      <c r="B531" s="1"/>
    </row>
    <row r="532" spans="2:2" ht="12.75" customHeight="1">
      <c r="B532" s="1"/>
    </row>
    <row r="533" spans="2:2" ht="12.75" customHeight="1">
      <c r="B533" s="1"/>
    </row>
    <row r="534" spans="2:2" ht="12.75" customHeight="1">
      <c r="B534" s="1"/>
    </row>
    <row r="535" spans="2:2" ht="12.75" customHeight="1">
      <c r="B535" s="1"/>
    </row>
    <row r="536" spans="2:2" ht="12.75" customHeight="1">
      <c r="B536" s="1"/>
    </row>
    <row r="537" spans="2:2" ht="12.75" customHeight="1">
      <c r="B537" s="1"/>
    </row>
    <row r="538" spans="2:2" ht="12.75" customHeight="1">
      <c r="B538" s="1"/>
    </row>
    <row r="539" spans="2:2" ht="12.75" customHeight="1">
      <c r="B539" s="1"/>
    </row>
    <row r="540" spans="2:2" ht="12.75" customHeight="1">
      <c r="B540" s="1"/>
    </row>
    <row r="541" spans="2:2" ht="12.75" customHeight="1">
      <c r="B541" s="1"/>
    </row>
    <row r="542" spans="2:2" ht="12.75" customHeight="1">
      <c r="B542" s="1"/>
    </row>
    <row r="543" spans="2:2" ht="12.75" customHeight="1">
      <c r="B543" s="1"/>
    </row>
    <row r="544" spans="2:2" ht="12.75" customHeight="1">
      <c r="B544" s="1"/>
    </row>
    <row r="545" spans="2:2" ht="12.75" customHeight="1">
      <c r="B545" s="1"/>
    </row>
    <row r="546" spans="2:2" ht="12.75" customHeight="1">
      <c r="B546" s="1"/>
    </row>
    <row r="547" spans="2:2" ht="12.75" customHeight="1">
      <c r="B547" s="1"/>
    </row>
    <row r="548" spans="2:2" ht="12.75" customHeight="1">
      <c r="B548" s="1"/>
    </row>
    <row r="549" spans="2:2" ht="12.75" customHeight="1">
      <c r="B549" s="1"/>
    </row>
    <row r="550" spans="2:2" ht="12.75" customHeight="1">
      <c r="B550" s="1"/>
    </row>
    <row r="551" spans="2:2" ht="12.75" customHeight="1">
      <c r="B551" s="1"/>
    </row>
    <row r="552" spans="2:2" ht="12.75" customHeight="1">
      <c r="B552" s="1"/>
    </row>
    <row r="553" spans="2:2" ht="12.75" customHeight="1">
      <c r="B553" s="1"/>
    </row>
    <row r="554" spans="2:2" ht="12.75" customHeight="1">
      <c r="B554" s="1"/>
    </row>
    <row r="555" spans="2:2" ht="12.75" customHeight="1">
      <c r="B555" s="1"/>
    </row>
    <row r="556" spans="2:2" ht="12.75" customHeight="1">
      <c r="B556" s="1"/>
    </row>
    <row r="557" spans="2:2" ht="12.75" customHeight="1">
      <c r="B557" s="1"/>
    </row>
    <row r="558" spans="2:2" ht="12.75" customHeight="1">
      <c r="B558" s="1"/>
    </row>
    <row r="559" spans="2:2" ht="12.75" customHeight="1">
      <c r="B559" s="1"/>
    </row>
    <row r="560" spans="2:2" ht="12.75" customHeight="1">
      <c r="B560" s="1"/>
    </row>
    <row r="561" spans="2:2" ht="12.75" customHeight="1">
      <c r="B561" s="1"/>
    </row>
    <row r="562" spans="2:2" ht="12.75" customHeight="1">
      <c r="B562" s="1"/>
    </row>
    <row r="563" spans="2:2" ht="12.75" customHeight="1">
      <c r="B563" s="1"/>
    </row>
    <row r="564" spans="2:2" ht="12.75" customHeight="1">
      <c r="B564" s="1"/>
    </row>
    <row r="565" spans="2:2" ht="12.75" customHeight="1">
      <c r="B565" s="1"/>
    </row>
    <row r="566" spans="2:2" ht="12.75" customHeight="1">
      <c r="B566" s="1"/>
    </row>
    <row r="567" spans="2:2" ht="12.75" customHeight="1">
      <c r="B567" s="1"/>
    </row>
    <row r="568" spans="2:2" ht="12.75" customHeight="1">
      <c r="B568" s="1"/>
    </row>
    <row r="569" spans="2:2" ht="12.75" customHeight="1">
      <c r="B569" s="1"/>
    </row>
    <row r="570" spans="2:2" ht="12.75" customHeight="1">
      <c r="B570" s="1"/>
    </row>
    <row r="571" spans="2:2" ht="12.75" customHeight="1">
      <c r="B571" s="1"/>
    </row>
    <row r="572" spans="2:2" ht="12.75" customHeight="1">
      <c r="B572" s="1"/>
    </row>
    <row r="573" spans="2:2" ht="12.75" customHeight="1">
      <c r="B573" s="1"/>
    </row>
    <row r="574" spans="2:2" ht="12.75" customHeight="1">
      <c r="B574" s="1"/>
    </row>
    <row r="575" spans="2:2" ht="12.75" customHeight="1">
      <c r="B575" s="1"/>
    </row>
    <row r="576" spans="2:2" ht="12.75" customHeight="1">
      <c r="B576" s="1"/>
    </row>
    <row r="577" spans="2:2" ht="12.75" customHeight="1">
      <c r="B577" s="1"/>
    </row>
    <row r="578" spans="2:2" ht="12.75" customHeight="1">
      <c r="B578" s="1"/>
    </row>
    <row r="579" spans="2:2" ht="12.75" customHeight="1">
      <c r="B579" s="1"/>
    </row>
    <row r="580" spans="2:2" ht="12.75" customHeight="1">
      <c r="B580" s="1"/>
    </row>
    <row r="581" spans="2:2" ht="12.75" customHeight="1">
      <c r="B581" s="1"/>
    </row>
    <row r="582" spans="2:2" ht="12.75" customHeight="1">
      <c r="B582" s="1"/>
    </row>
    <row r="583" spans="2:2" ht="12.75" customHeight="1">
      <c r="B583" s="1"/>
    </row>
    <row r="584" spans="2:2" ht="12.75" customHeight="1">
      <c r="B584" s="1"/>
    </row>
    <row r="585" spans="2:2" ht="12.75" customHeight="1">
      <c r="B585" s="1"/>
    </row>
    <row r="586" spans="2:2" ht="12.75" customHeight="1">
      <c r="B586" s="1"/>
    </row>
    <row r="587" spans="2:2" ht="12.75" customHeight="1">
      <c r="B587" s="1"/>
    </row>
    <row r="588" spans="2:2" ht="12.75" customHeight="1">
      <c r="B588" s="1"/>
    </row>
    <row r="589" spans="2:2" ht="12.75" customHeight="1">
      <c r="B589" s="1"/>
    </row>
    <row r="590" spans="2:2" ht="12.75" customHeight="1">
      <c r="B590" s="1"/>
    </row>
    <row r="591" spans="2:2" ht="12.75" customHeight="1">
      <c r="B591" s="1"/>
    </row>
    <row r="592" spans="2:2" ht="12.75" customHeight="1">
      <c r="B592" s="1"/>
    </row>
    <row r="593" spans="2:2" ht="12.75" customHeight="1">
      <c r="B593" s="1"/>
    </row>
    <row r="594" spans="2:2" ht="12.75" customHeight="1">
      <c r="B594" s="1"/>
    </row>
    <row r="595" spans="2:2" ht="12.75" customHeight="1">
      <c r="B595" s="1"/>
    </row>
    <row r="596" spans="2:2" ht="12.75" customHeight="1">
      <c r="B596" s="1"/>
    </row>
    <row r="597" spans="2:2" ht="12.75" customHeight="1">
      <c r="B597" s="1"/>
    </row>
    <row r="598" spans="2:2" ht="12.75" customHeight="1">
      <c r="B598" s="1"/>
    </row>
    <row r="599" spans="2:2" ht="12.75" customHeight="1">
      <c r="B599" s="1"/>
    </row>
    <row r="600" spans="2:2" ht="12.75" customHeight="1">
      <c r="B600" s="1"/>
    </row>
    <row r="601" spans="2:2" ht="12.75" customHeight="1">
      <c r="B601" s="1"/>
    </row>
    <row r="602" spans="2:2" ht="12.75" customHeight="1">
      <c r="B602" s="1"/>
    </row>
    <row r="603" spans="2:2" ht="12.75" customHeight="1">
      <c r="B603" s="1"/>
    </row>
    <row r="604" spans="2:2" ht="12.75" customHeight="1">
      <c r="B604" s="1"/>
    </row>
    <row r="605" spans="2:2" ht="12.75" customHeight="1">
      <c r="B605" s="1"/>
    </row>
    <row r="606" spans="2:2" ht="12.75" customHeight="1">
      <c r="B606" s="1"/>
    </row>
    <row r="607" spans="2:2" ht="12.75" customHeight="1">
      <c r="B607" s="1"/>
    </row>
    <row r="608" spans="2:2" ht="12.75" customHeight="1">
      <c r="B608" s="1"/>
    </row>
    <row r="609" spans="2:2" ht="12.75" customHeight="1">
      <c r="B609" s="1"/>
    </row>
    <row r="610" spans="2:2" ht="12.75" customHeight="1">
      <c r="B610" s="1"/>
    </row>
    <row r="611" spans="2:2" ht="12.75" customHeight="1">
      <c r="B611" s="1"/>
    </row>
    <row r="612" spans="2:2" ht="12.75" customHeight="1">
      <c r="B612" s="1"/>
    </row>
    <row r="613" spans="2:2" ht="12.75" customHeight="1">
      <c r="B613" s="1"/>
    </row>
    <row r="614" spans="2:2" ht="12.75" customHeight="1">
      <c r="B614" s="1"/>
    </row>
    <row r="615" spans="2:2" ht="12.75" customHeight="1">
      <c r="B615" s="1"/>
    </row>
    <row r="616" spans="2:2" ht="12.75" customHeight="1">
      <c r="B616" s="1"/>
    </row>
    <row r="617" spans="2:2" ht="12.75" customHeight="1">
      <c r="B617" s="1"/>
    </row>
    <row r="618" spans="2:2" ht="12.75" customHeight="1">
      <c r="B618" s="1"/>
    </row>
    <row r="619" spans="2:2" ht="12.75" customHeight="1">
      <c r="B619" s="1"/>
    </row>
    <row r="620" spans="2:2" ht="12.75" customHeight="1">
      <c r="B620" s="1"/>
    </row>
    <row r="621" spans="2:2" ht="12.75" customHeight="1">
      <c r="B621" s="1"/>
    </row>
    <row r="622" spans="2:2" ht="12.75" customHeight="1">
      <c r="B622" s="1"/>
    </row>
    <row r="623" spans="2:2" ht="12.75" customHeight="1">
      <c r="B623" s="1"/>
    </row>
    <row r="624" spans="2:2" ht="12.75" customHeight="1">
      <c r="B624" s="1"/>
    </row>
    <row r="625" spans="2:2" ht="12.75" customHeight="1">
      <c r="B625" s="1"/>
    </row>
    <row r="626" spans="2:2" ht="12.75" customHeight="1">
      <c r="B626" s="1"/>
    </row>
    <row r="627" spans="2:2" ht="12.75" customHeight="1">
      <c r="B627" s="1"/>
    </row>
    <row r="628" spans="2:2" ht="12.75" customHeight="1">
      <c r="B628" s="1"/>
    </row>
    <row r="629" spans="2:2" ht="12.75" customHeight="1">
      <c r="B629" s="1"/>
    </row>
    <row r="630" spans="2:2" ht="12.75" customHeight="1">
      <c r="B630" s="1"/>
    </row>
    <row r="631" spans="2:2" ht="12.75" customHeight="1">
      <c r="B631" s="1"/>
    </row>
    <row r="632" spans="2:2" ht="12.75" customHeight="1">
      <c r="B632" s="1"/>
    </row>
    <row r="633" spans="2:2" ht="12.75" customHeight="1">
      <c r="B633" s="1"/>
    </row>
    <row r="634" spans="2:2" ht="12.75" customHeight="1">
      <c r="B634" s="1"/>
    </row>
    <row r="635" spans="2:2" ht="12.75" customHeight="1">
      <c r="B635" s="1"/>
    </row>
    <row r="636" spans="2:2" ht="12.75" customHeight="1">
      <c r="B636" s="1"/>
    </row>
    <row r="637" spans="2:2" ht="12.75" customHeight="1">
      <c r="B637" s="1"/>
    </row>
    <row r="638" spans="2:2" ht="12.75" customHeight="1">
      <c r="B638" s="1"/>
    </row>
    <row r="639" spans="2:2" ht="12.75" customHeight="1">
      <c r="B639" s="1"/>
    </row>
    <row r="640" spans="2:2" ht="12.75" customHeight="1">
      <c r="B640" s="1"/>
    </row>
    <row r="641" spans="2:2" ht="12.75" customHeight="1">
      <c r="B641" s="1"/>
    </row>
    <row r="642" spans="2:2" ht="12.75" customHeight="1">
      <c r="B642" s="1"/>
    </row>
    <row r="643" spans="2:2" ht="12.75" customHeight="1">
      <c r="B643" s="1"/>
    </row>
    <row r="644" spans="2:2" ht="12.75" customHeight="1">
      <c r="B644" s="1"/>
    </row>
    <row r="645" spans="2:2" ht="12.75" customHeight="1">
      <c r="B645" s="1"/>
    </row>
    <row r="646" spans="2:2" ht="12.75" customHeight="1">
      <c r="B646" s="1"/>
    </row>
    <row r="647" spans="2:2" ht="12.75" customHeight="1">
      <c r="B647" s="1"/>
    </row>
    <row r="648" spans="2:2" ht="12.75" customHeight="1">
      <c r="B648" s="1"/>
    </row>
    <row r="649" spans="2:2" ht="12.75" customHeight="1">
      <c r="B649" s="1"/>
    </row>
    <row r="650" spans="2:2" ht="12.75" customHeight="1">
      <c r="B650" s="1"/>
    </row>
    <row r="651" spans="2:2" ht="12.75" customHeight="1">
      <c r="B651" s="1"/>
    </row>
    <row r="652" spans="2:2" ht="12.75" customHeight="1">
      <c r="B652" s="1"/>
    </row>
    <row r="653" spans="2:2" ht="12.75" customHeight="1">
      <c r="B653" s="1"/>
    </row>
    <row r="654" spans="2:2" ht="12.75" customHeight="1">
      <c r="B654" s="1"/>
    </row>
    <row r="655" spans="2:2" ht="12.75" customHeight="1">
      <c r="B655" s="1"/>
    </row>
    <row r="656" spans="2:2" ht="12.75" customHeight="1">
      <c r="B656" s="1"/>
    </row>
    <row r="657" spans="2:2" ht="12.75" customHeight="1">
      <c r="B657" s="1"/>
    </row>
    <row r="658" spans="2:2" ht="12.75" customHeight="1">
      <c r="B658" s="1"/>
    </row>
    <row r="659" spans="2:2" ht="12.75" customHeight="1">
      <c r="B659" s="1"/>
    </row>
    <row r="660" spans="2:2" ht="12.75" customHeight="1">
      <c r="B660" s="1"/>
    </row>
    <row r="661" spans="2:2" ht="12.75" customHeight="1">
      <c r="B661" s="1"/>
    </row>
    <row r="662" spans="2:2" ht="12.75" customHeight="1">
      <c r="B662" s="1"/>
    </row>
    <row r="663" spans="2:2" ht="12.75" customHeight="1">
      <c r="B663" s="1"/>
    </row>
    <row r="664" spans="2:2" ht="12.75" customHeight="1">
      <c r="B664" s="1"/>
    </row>
    <row r="665" spans="2:2" ht="12.75" customHeight="1">
      <c r="B665" s="1"/>
    </row>
    <row r="666" spans="2:2" ht="12.75" customHeight="1">
      <c r="B666" s="1"/>
    </row>
    <row r="667" spans="2:2" ht="12.75" customHeight="1">
      <c r="B667" s="1"/>
    </row>
    <row r="668" spans="2:2" ht="12.75" customHeight="1">
      <c r="B668" s="1"/>
    </row>
    <row r="669" spans="2:2" ht="12.75" customHeight="1">
      <c r="B669" s="1"/>
    </row>
    <row r="670" spans="2:2" ht="12.75" customHeight="1">
      <c r="B670" s="1"/>
    </row>
    <row r="671" spans="2:2" ht="12.75" customHeight="1">
      <c r="B671" s="1"/>
    </row>
    <row r="672" spans="2:2" ht="12.75" customHeight="1">
      <c r="B672" s="1"/>
    </row>
    <row r="673" spans="2:2" ht="12.75" customHeight="1">
      <c r="B673" s="1"/>
    </row>
    <row r="674" spans="2:2" ht="12.75" customHeight="1">
      <c r="B674" s="1"/>
    </row>
    <row r="675" spans="2:2" ht="12.75" customHeight="1">
      <c r="B675" s="1"/>
    </row>
    <row r="676" spans="2:2" ht="12.75" customHeight="1">
      <c r="B676" s="1"/>
    </row>
    <row r="677" spans="2:2" ht="12.75" customHeight="1">
      <c r="B677" s="1"/>
    </row>
    <row r="678" spans="2:2" ht="12.75" customHeight="1">
      <c r="B678" s="1"/>
    </row>
    <row r="679" spans="2:2" ht="12.75" customHeight="1">
      <c r="B679" s="1"/>
    </row>
    <row r="680" spans="2:2" ht="12.75" customHeight="1">
      <c r="B680" s="1"/>
    </row>
    <row r="681" spans="2:2" ht="12.75" customHeight="1">
      <c r="B681" s="1"/>
    </row>
    <row r="682" spans="2:2" ht="12.75" customHeight="1">
      <c r="B682" s="1"/>
    </row>
    <row r="683" spans="2:2" ht="12.75" customHeight="1">
      <c r="B683" s="1"/>
    </row>
    <row r="684" spans="2:2" ht="12.75" customHeight="1">
      <c r="B684" s="1"/>
    </row>
    <row r="685" spans="2:2" ht="12.75" customHeight="1">
      <c r="B685" s="1"/>
    </row>
    <row r="686" spans="2:2" ht="12.75" customHeight="1">
      <c r="B686" s="1"/>
    </row>
    <row r="687" spans="2:2" ht="12.75" customHeight="1">
      <c r="B687" s="1"/>
    </row>
    <row r="688" spans="2:2" ht="12.75" customHeight="1">
      <c r="B688" s="1"/>
    </row>
    <row r="689" spans="2:2" ht="12.75" customHeight="1">
      <c r="B689" s="1"/>
    </row>
    <row r="690" spans="2:2" ht="12.75" customHeight="1">
      <c r="B690" s="1"/>
    </row>
    <row r="691" spans="2:2" ht="12.75" customHeight="1">
      <c r="B691" s="1"/>
    </row>
    <row r="692" spans="2:2" ht="12.75" customHeight="1">
      <c r="B692" s="1"/>
    </row>
    <row r="693" spans="2:2" ht="12.75" customHeight="1">
      <c r="B693" s="1"/>
    </row>
    <row r="694" spans="2:2" ht="12.75" customHeight="1">
      <c r="B694" s="1"/>
    </row>
    <row r="695" spans="2:2" ht="12.75" customHeight="1">
      <c r="B695" s="1"/>
    </row>
    <row r="696" spans="2:2" ht="12.75" customHeight="1">
      <c r="B696" s="1"/>
    </row>
    <row r="697" spans="2:2" ht="12.75" customHeight="1">
      <c r="B697" s="1"/>
    </row>
    <row r="698" spans="2:2" ht="12.75" customHeight="1">
      <c r="B698" s="1"/>
    </row>
    <row r="699" spans="2:2" ht="12.75" customHeight="1">
      <c r="B699" s="1"/>
    </row>
    <row r="700" spans="2:2" ht="12.75" customHeight="1">
      <c r="B700" s="1"/>
    </row>
    <row r="701" spans="2:2" ht="12.75" customHeight="1">
      <c r="B701" s="1"/>
    </row>
    <row r="702" spans="2:2" ht="12.75" customHeight="1">
      <c r="B702" s="1"/>
    </row>
    <row r="703" spans="2:2" ht="12.75" customHeight="1">
      <c r="B703" s="1"/>
    </row>
    <row r="704" spans="2:2" ht="12.75" customHeight="1">
      <c r="B704" s="1"/>
    </row>
    <row r="705" spans="2:2" ht="12.75" customHeight="1">
      <c r="B705" s="1"/>
    </row>
    <row r="706" spans="2:2" ht="12.75" customHeight="1">
      <c r="B706" s="1"/>
    </row>
    <row r="707" spans="2:2" ht="12.75" customHeight="1">
      <c r="B707" s="1"/>
    </row>
    <row r="708" spans="2:2" ht="12.75" customHeight="1">
      <c r="B708" s="1"/>
    </row>
    <row r="709" spans="2:2" ht="12.75" customHeight="1">
      <c r="B709" s="1"/>
    </row>
    <row r="710" spans="2:2" ht="12.75" customHeight="1">
      <c r="B710" s="1"/>
    </row>
    <row r="711" spans="2:2" ht="12.75" customHeight="1">
      <c r="B711" s="1"/>
    </row>
    <row r="712" spans="2:2" ht="12.75" customHeight="1">
      <c r="B712" s="1"/>
    </row>
    <row r="713" spans="2:2" ht="12.75" customHeight="1">
      <c r="B713" s="1"/>
    </row>
    <row r="714" spans="2:2" ht="12.75" customHeight="1">
      <c r="B714" s="1"/>
    </row>
    <row r="715" spans="2:2" ht="12.75" customHeight="1">
      <c r="B715" s="1"/>
    </row>
    <row r="716" spans="2:2" ht="12.75" customHeight="1">
      <c r="B716" s="1"/>
    </row>
    <row r="717" spans="2:2" ht="12.75" customHeight="1">
      <c r="B717" s="1"/>
    </row>
    <row r="718" spans="2:2" ht="12.75" customHeight="1">
      <c r="B718" s="1"/>
    </row>
    <row r="719" spans="2:2" ht="12.75" customHeight="1">
      <c r="B719" s="1"/>
    </row>
    <row r="720" spans="2:2" ht="12.75" customHeight="1">
      <c r="B720" s="1"/>
    </row>
    <row r="721" spans="2:2" ht="12.75" customHeight="1">
      <c r="B721" s="1"/>
    </row>
    <row r="722" spans="2:2" ht="12.75" customHeight="1">
      <c r="B722" s="1"/>
    </row>
    <row r="723" spans="2:2" ht="12.75" customHeight="1">
      <c r="B723" s="1"/>
    </row>
    <row r="724" spans="2:2" ht="12.75" customHeight="1">
      <c r="B724" s="1"/>
    </row>
    <row r="725" spans="2:2" ht="12.75" customHeight="1">
      <c r="B725" s="1"/>
    </row>
    <row r="726" spans="2:2" ht="12.75" customHeight="1">
      <c r="B726" s="1"/>
    </row>
    <row r="727" spans="2:2" ht="12.75" customHeight="1">
      <c r="B727" s="1"/>
    </row>
    <row r="728" spans="2:2" ht="12.75" customHeight="1">
      <c r="B728" s="1"/>
    </row>
    <row r="729" spans="2:2" ht="12.75" customHeight="1">
      <c r="B729" s="1"/>
    </row>
    <row r="730" spans="2:2" ht="12.75" customHeight="1">
      <c r="B730" s="1"/>
    </row>
    <row r="731" spans="2:2" ht="12.75" customHeight="1">
      <c r="B731" s="1"/>
    </row>
    <row r="732" spans="2:2" ht="12.75" customHeight="1">
      <c r="B732" s="1"/>
    </row>
    <row r="733" spans="2:2" ht="12.75" customHeight="1">
      <c r="B733" s="1"/>
    </row>
    <row r="734" spans="2:2" ht="12.75" customHeight="1">
      <c r="B734" s="1"/>
    </row>
    <row r="735" spans="2:2" ht="12.75" customHeight="1">
      <c r="B735" s="1"/>
    </row>
    <row r="736" spans="2:2" ht="12.75" customHeight="1">
      <c r="B736" s="1"/>
    </row>
    <row r="737" spans="2:2" ht="12.75" customHeight="1">
      <c r="B737" s="1"/>
    </row>
    <row r="738" spans="2:2" ht="12.75" customHeight="1">
      <c r="B738" s="1"/>
    </row>
    <row r="739" spans="2:2" ht="12.75" customHeight="1">
      <c r="B739" s="1"/>
    </row>
    <row r="740" spans="2:2" ht="12.75" customHeight="1">
      <c r="B740" s="1"/>
    </row>
    <row r="741" spans="2:2" ht="12.75" customHeight="1">
      <c r="B741" s="1"/>
    </row>
    <row r="742" spans="2:2" ht="12.75" customHeight="1">
      <c r="B742" s="1"/>
    </row>
    <row r="743" spans="2:2" ht="12.75" customHeight="1">
      <c r="B743" s="1"/>
    </row>
    <row r="744" spans="2:2" ht="12.75" customHeight="1">
      <c r="B744" s="1"/>
    </row>
    <row r="745" spans="2:2" ht="12.75" customHeight="1">
      <c r="B745" s="1"/>
    </row>
    <row r="746" spans="2:2" ht="12.75" customHeight="1">
      <c r="B746" s="1"/>
    </row>
    <row r="747" spans="2:2" ht="12.75" customHeight="1">
      <c r="B747" s="1"/>
    </row>
    <row r="748" spans="2:2" ht="12.75" customHeight="1">
      <c r="B748" s="1"/>
    </row>
    <row r="749" spans="2:2" ht="12.75" customHeight="1">
      <c r="B749" s="1"/>
    </row>
    <row r="750" spans="2:2" ht="12.75" customHeight="1">
      <c r="B750" s="1"/>
    </row>
    <row r="751" spans="2:2" ht="12.75" customHeight="1">
      <c r="B751" s="1"/>
    </row>
    <row r="752" spans="2:2" ht="12.75" customHeight="1">
      <c r="B752" s="1"/>
    </row>
    <row r="753" spans="2:2" ht="12.75" customHeight="1">
      <c r="B753" s="1"/>
    </row>
    <row r="754" spans="2:2" ht="12.75" customHeight="1">
      <c r="B754" s="1"/>
    </row>
    <row r="755" spans="2:2" ht="12.75" customHeight="1">
      <c r="B755" s="1"/>
    </row>
    <row r="756" spans="2:2" ht="12.75" customHeight="1">
      <c r="B756" s="1"/>
    </row>
    <row r="757" spans="2:2" ht="12.75" customHeight="1">
      <c r="B757" s="1"/>
    </row>
    <row r="758" spans="2:2" ht="12.75" customHeight="1">
      <c r="B758" s="1"/>
    </row>
    <row r="759" spans="2:2" ht="12.75" customHeight="1">
      <c r="B759" s="1"/>
    </row>
    <row r="760" spans="2:2" ht="12.75" customHeight="1">
      <c r="B760" s="1"/>
    </row>
    <row r="761" spans="2:2" ht="12.75" customHeight="1">
      <c r="B761" s="1"/>
    </row>
    <row r="762" spans="2:2" ht="12.75" customHeight="1">
      <c r="B762" s="1"/>
    </row>
    <row r="763" spans="2:2" ht="12.75" customHeight="1">
      <c r="B763" s="1"/>
    </row>
    <row r="764" spans="2:2" ht="12.75" customHeight="1">
      <c r="B764" s="1"/>
    </row>
    <row r="765" spans="2:2" ht="12.75" customHeight="1">
      <c r="B765" s="1"/>
    </row>
    <row r="766" spans="2:2" ht="12.75" customHeight="1">
      <c r="B766" s="1"/>
    </row>
    <row r="767" spans="2:2" ht="12.75" customHeight="1">
      <c r="B767" s="1"/>
    </row>
    <row r="768" spans="2:2" ht="12.75" customHeight="1">
      <c r="B768" s="1"/>
    </row>
    <row r="769" spans="2:2" ht="12.75" customHeight="1">
      <c r="B769" s="1"/>
    </row>
    <row r="770" spans="2:2" ht="12.75" customHeight="1">
      <c r="B770" s="1"/>
    </row>
    <row r="771" spans="2:2" ht="12.75" customHeight="1">
      <c r="B771" s="1"/>
    </row>
    <row r="772" spans="2:2" ht="12.75" customHeight="1">
      <c r="B772" s="1"/>
    </row>
    <row r="773" spans="2:2" ht="12.75" customHeight="1">
      <c r="B773" s="1"/>
    </row>
    <row r="774" spans="2:2" ht="12.75" customHeight="1">
      <c r="B774" s="1"/>
    </row>
    <row r="775" spans="2:2" ht="12.75" customHeight="1">
      <c r="B775" s="1"/>
    </row>
    <row r="776" spans="2:2" ht="12.75" customHeight="1">
      <c r="B776" s="1"/>
    </row>
    <row r="777" spans="2:2" ht="12.75" customHeight="1">
      <c r="B777" s="1"/>
    </row>
    <row r="778" spans="2:2" ht="12.75" customHeight="1">
      <c r="B778" s="1"/>
    </row>
    <row r="779" spans="2:2" ht="12.75" customHeight="1">
      <c r="B779" s="1"/>
    </row>
    <row r="780" spans="2:2" ht="12.75" customHeight="1">
      <c r="B780" s="1"/>
    </row>
    <row r="781" spans="2:2" ht="12.75" customHeight="1">
      <c r="B781" s="1"/>
    </row>
    <row r="782" spans="2:2" ht="12.75" customHeight="1">
      <c r="B782" s="1"/>
    </row>
    <row r="783" spans="2:2" ht="12.75" customHeight="1">
      <c r="B783" s="1"/>
    </row>
    <row r="784" spans="2:2" ht="12.75" customHeight="1">
      <c r="B784" s="1"/>
    </row>
    <row r="785" spans="2:2" ht="12.75" customHeight="1">
      <c r="B785" s="1"/>
    </row>
    <row r="786" spans="2:2" ht="12.75" customHeight="1">
      <c r="B786" s="1"/>
    </row>
    <row r="787" spans="2:2" ht="12.75" customHeight="1">
      <c r="B787" s="1"/>
    </row>
    <row r="788" spans="2:2" ht="12.75" customHeight="1">
      <c r="B788" s="1"/>
    </row>
    <row r="789" spans="2:2" ht="12.75" customHeight="1">
      <c r="B789" s="1"/>
    </row>
    <row r="790" spans="2:2" ht="12.75" customHeight="1">
      <c r="B790" s="1"/>
    </row>
    <row r="791" spans="2:2" ht="12.75" customHeight="1">
      <c r="B791" s="1"/>
    </row>
    <row r="792" spans="2:2" ht="12.75" customHeight="1">
      <c r="B792" s="1"/>
    </row>
    <row r="793" spans="2:2" ht="12.75" customHeight="1">
      <c r="B793" s="1"/>
    </row>
    <row r="794" spans="2:2" ht="12.75" customHeight="1">
      <c r="B794" s="1"/>
    </row>
    <row r="795" spans="2:2" ht="12.75" customHeight="1">
      <c r="B795" s="1"/>
    </row>
    <row r="796" spans="2:2" ht="12.75" customHeight="1">
      <c r="B796" s="1"/>
    </row>
    <row r="797" spans="2:2" ht="12.75" customHeight="1">
      <c r="B797" s="1"/>
    </row>
    <row r="798" spans="2:2" ht="12.75" customHeight="1">
      <c r="B798" s="1"/>
    </row>
    <row r="799" spans="2:2" ht="12.75" customHeight="1">
      <c r="B799" s="1"/>
    </row>
    <row r="800" spans="2:2" ht="12.75" customHeight="1">
      <c r="B800" s="1"/>
    </row>
    <row r="801" spans="2:2" ht="12.75" customHeight="1">
      <c r="B801" s="1"/>
    </row>
    <row r="802" spans="2:2" ht="12.75" customHeight="1">
      <c r="B802" s="1"/>
    </row>
    <row r="803" spans="2:2" ht="12.75" customHeight="1">
      <c r="B803" s="1"/>
    </row>
    <row r="804" spans="2:2" ht="12.75" customHeight="1">
      <c r="B804" s="1"/>
    </row>
    <row r="805" spans="2:2" ht="12.75" customHeight="1">
      <c r="B805" s="1"/>
    </row>
    <row r="806" spans="2:2" ht="12.75" customHeight="1">
      <c r="B806" s="1"/>
    </row>
    <row r="807" spans="2:2" ht="12.75" customHeight="1">
      <c r="B807" s="1"/>
    </row>
    <row r="808" spans="2:2" ht="12.75" customHeight="1">
      <c r="B808" s="1"/>
    </row>
    <row r="809" spans="2:2" ht="12.75" customHeight="1">
      <c r="B809" s="1"/>
    </row>
    <row r="810" spans="2:2" ht="12.75" customHeight="1">
      <c r="B810" s="1"/>
    </row>
    <row r="811" spans="2:2" ht="12.75" customHeight="1">
      <c r="B811" s="1"/>
    </row>
    <row r="812" spans="2:2" ht="12.75" customHeight="1">
      <c r="B812" s="1"/>
    </row>
    <row r="813" spans="2:2" ht="12.75" customHeight="1">
      <c r="B813" s="1"/>
    </row>
    <row r="814" spans="2:2" ht="12.75" customHeight="1">
      <c r="B814" s="1"/>
    </row>
    <row r="815" spans="2:2" ht="12.75" customHeight="1">
      <c r="B815" s="1"/>
    </row>
    <row r="816" spans="2:2" ht="12.75" customHeight="1">
      <c r="B816" s="1"/>
    </row>
    <row r="817" spans="2:2" ht="12.75" customHeight="1">
      <c r="B817" s="1"/>
    </row>
    <row r="818" spans="2:2" ht="12.75" customHeight="1">
      <c r="B818" s="1"/>
    </row>
    <row r="819" spans="2:2" ht="12.75" customHeight="1">
      <c r="B819" s="1"/>
    </row>
    <row r="820" spans="2:2" ht="12.75" customHeight="1">
      <c r="B820" s="1"/>
    </row>
    <row r="821" spans="2:2" ht="12.75" customHeight="1">
      <c r="B821" s="1"/>
    </row>
    <row r="822" spans="2:2" ht="12.75" customHeight="1">
      <c r="B822" s="1"/>
    </row>
    <row r="823" spans="2:2" ht="12.75" customHeight="1">
      <c r="B823" s="1"/>
    </row>
    <row r="824" spans="2:2" ht="12.75" customHeight="1">
      <c r="B824" s="1"/>
    </row>
    <row r="825" spans="2:2" ht="12.75" customHeight="1">
      <c r="B825" s="1"/>
    </row>
    <row r="826" spans="2:2" ht="12.75" customHeight="1">
      <c r="B826" s="1"/>
    </row>
    <row r="827" spans="2:2" ht="12.75" customHeight="1">
      <c r="B827" s="1"/>
    </row>
    <row r="828" spans="2:2" ht="12.75" customHeight="1">
      <c r="B828" s="1"/>
    </row>
    <row r="829" spans="2:2" ht="12.75" customHeight="1">
      <c r="B829" s="1"/>
    </row>
    <row r="830" spans="2:2" ht="12.75" customHeight="1">
      <c r="B830" s="1"/>
    </row>
    <row r="831" spans="2:2" ht="12.75" customHeight="1">
      <c r="B831" s="1"/>
    </row>
    <row r="832" spans="2:2" ht="12.75" customHeight="1">
      <c r="B832" s="1"/>
    </row>
    <row r="833" spans="2:2" ht="12.75" customHeight="1">
      <c r="B833" s="1"/>
    </row>
    <row r="834" spans="2:2" ht="12.75" customHeight="1">
      <c r="B834" s="1"/>
    </row>
    <row r="835" spans="2:2" ht="12.75" customHeight="1">
      <c r="B835" s="1"/>
    </row>
    <row r="836" spans="2:2" ht="12.75" customHeight="1">
      <c r="B836" s="1"/>
    </row>
    <row r="837" spans="2:2" ht="12.75" customHeight="1">
      <c r="B837" s="1"/>
    </row>
    <row r="838" spans="2:2" ht="12.75" customHeight="1">
      <c r="B838" s="1"/>
    </row>
    <row r="839" spans="2:2" ht="12.75" customHeight="1">
      <c r="B839" s="1"/>
    </row>
    <row r="840" spans="2:2" ht="12.75" customHeight="1">
      <c r="B840" s="1"/>
    </row>
    <row r="841" spans="2:2" ht="12.75" customHeight="1">
      <c r="B841" s="1"/>
    </row>
    <row r="842" spans="2:2" ht="12.75" customHeight="1">
      <c r="B842" s="1"/>
    </row>
    <row r="843" spans="2:2" ht="12.75" customHeight="1">
      <c r="B843" s="1"/>
    </row>
    <row r="844" spans="2:2" ht="12.75" customHeight="1">
      <c r="B844" s="1"/>
    </row>
    <row r="845" spans="2:2" ht="12.75" customHeight="1">
      <c r="B845" s="1"/>
    </row>
    <row r="846" spans="2:2" ht="12.75" customHeight="1">
      <c r="B846" s="1"/>
    </row>
    <row r="847" spans="2:2" ht="12.75" customHeight="1">
      <c r="B847" s="1"/>
    </row>
    <row r="848" spans="2:2" ht="12.75" customHeight="1">
      <c r="B848" s="1"/>
    </row>
    <row r="849" spans="2:2" ht="12.75" customHeight="1">
      <c r="B849" s="1"/>
    </row>
    <row r="850" spans="2:2" ht="12.75" customHeight="1">
      <c r="B850" s="1"/>
    </row>
    <row r="851" spans="2:2" ht="12.75" customHeight="1">
      <c r="B851" s="1"/>
    </row>
    <row r="852" spans="2:2" ht="12.75" customHeight="1">
      <c r="B852" s="1"/>
    </row>
    <row r="853" spans="2:2" ht="12.75" customHeight="1">
      <c r="B853" s="1"/>
    </row>
    <row r="854" spans="2:2" ht="12.75" customHeight="1">
      <c r="B854" s="1"/>
    </row>
    <row r="855" spans="2:2" ht="12.75" customHeight="1">
      <c r="B855" s="1"/>
    </row>
    <row r="856" spans="2:2" ht="12.75" customHeight="1">
      <c r="B856" s="1"/>
    </row>
    <row r="857" spans="2:2" ht="12.75" customHeight="1">
      <c r="B857" s="1"/>
    </row>
    <row r="858" spans="2:2" ht="12.75" customHeight="1">
      <c r="B858" s="1"/>
    </row>
    <row r="859" spans="2:2" ht="12.75" customHeight="1">
      <c r="B859" s="1"/>
    </row>
    <row r="860" spans="2:2" ht="12.75" customHeight="1">
      <c r="B860" s="1"/>
    </row>
    <row r="861" spans="2:2" ht="12.75" customHeight="1">
      <c r="B861" s="1"/>
    </row>
    <row r="862" spans="2:2" ht="12.75" customHeight="1">
      <c r="B862" s="1"/>
    </row>
    <row r="863" spans="2:2" ht="12.75" customHeight="1">
      <c r="B863" s="1"/>
    </row>
    <row r="864" spans="2:2" ht="12.75" customHeight="1">
      <c r="B864" s="1"/>
    </row>
    <row r="865" spans="2:2" ht="12.75" customHeight="1">
      <c r="B865" s="1"/>
    </row>
    <row r="866" spans="2:2" ht="12.75" customHeight="1">
      <c r="B866" s="1"/>
    </row>
    <row r="867" spans="2:2" ht="12.75" customHeight="1">
      <c r="B867" s="1"/>
    </row>
    <row r="868" spans="2:2" ht="12.75" customHeight="1">
      <c r="B868" s="1"/>
    </row>
    <row r="869" spans="2:2" ht="12.75" customHeight="1">
      <c r="B869" s="1"/>
    </row>
    <row r="870" spans="2:2" ht="12.75" customHeight="1">
      <c r="B870" s="1"/>
    </row>
    <row r="871" spans="2:2" ht="12.75" customHeight="1">
      <c r="B871" s="1"/>
    </row>
    <row r="872" spans="2:2" ht="12.75" customHeight="1">
      <c r="B872" s="1"/>
    </row>
    <row r="873" spans="2:2" ht="12.75" customHeight="1">
      <c r="B873" s="1"/>
    </row>
    <row r="874" spans="2:2" ht="12.75" customHeight="1">
      <c r="B874" s="1"/>
    </row>
    <row r="875" spans="2:2" ht="12.75" customHeight="1">
      <c r="B875" s="1"/>
    </row>
    <row r="876" spans="2:2" ht="12.75" customHeight="1">
      <c r="B876" s="1"/>
    </row>
    <row r="877" spans="2:2" ht="12.75" customHeight="1">
      <c r="B877" s="1"/>
    </row>
    <row r="878" spans="2:2" ht="12.75" customHeight="1">
      <c r="B878" s="1"/>
    </row>
    <row r="879" spans="2:2" ht="12.75" customHeight="1">
      <c r="B879" s="1"/>
    </row>
    <row r="880" spans="2:2" ht="12.75" customHeight="1">
      <c r="B880" s="1"/>
    </row>
    <row r="881" spans="2:2" ht="12.75" customHeight="1">
      <c r="B881" s="1"/>
    </row>
    <row r="882" spans="2:2" ht="12.75" customHeight="1">
      <c r="B882" s="1"/>
    </row>
    <row r="883" spans="2:2" ht="12.75" customHeight="1">
      <c r="B883" s="1"/>
    </row>
    <row r="884" spans="2:2" ht="12.75" customHeight="1">
      <c r="B884" s="1"/>
    </row>
    <row r="885" spans="2:2" ht="12.75" customHeight="1">
      <c r="B885" s="1"/>
    </row>
    <row r="886" spans="2:2" ht="12.75" customHeight="1">
      <c r="B886" s="1"/>
    </row>
    <row r="887" spans="2:2" ht="12.75" customHeight="1">
      <c r="B887" s="1"/>
    </row>
    <row r="888" spans="2:2" ht="12.75" customHeight="1">
      <c r="B888" s="1"/>
    </row>
    <row r="889" spans="2:2" ht="12.75" customHeight="1">
      <c r="B889" s="1"/>
    </row>
    <row r="890" spans="2:2" ht="12.75" customHeight="1">
      <c r="B890" s="1"/>
    </row>
    <row r="891" spans="2:2" ht="12.75" customHeight="1">
      <c r="B891" s="1"/>
    </row>
    <row r="892" spans="2:2" ht="12.75" customHeight="1">
      <c r="B892" s="1"/>
    </row>
    <row r="893" spans="2:2" ht="12.75" customHeight="1">
      <c r="B893" s="1"/>
    </row>
    <row r="894" spans="2:2" ht="12.75" customHeight="1">
      <c r="B894" s="1"/>
    </row>
    <row r="895" spans="2:2" ht="12.75" customHeight="1">
      <c r="B895" s="1"/>
    </row>
    <row r="896" spans="2:2" ht="12.75" customHeight="1">
      <c r="B896" s="1"/>
    </row>
    <row r="897" spans="2:2" ht="12.75" customHeight="1">
      <c r="B897" s="1"/>
    </row>
    <row r="898" spans="2:2" ht="12.75" customHeight="1">
      <c r="B898" s="1"/>
    </row>
    <row r="899" spans="2:2" ht="12.75" customHeight="1">
      <c r="B899" s="1"/>
    </row>
    <row r="900" spans="2:2" ht="12.75" customHeight="1">
      <c r="B900" s="1"/>
    </row>
    <row r="901" spans="2:2" ht="12.75" customHeight="1">
      <c r="B901" s="1"/>
    </row>
    <row r="902" spans="2:2" ht="12.75" customHeight="1">
      <c r="B902" s="1"/>
    </row>
    <row r="903" spans="2:2" ht="12.75" customHeight="1">
      <c r="B903" s="1"/>
    </row>
    <row r="904" spans="2:2" ht="12.75" customHeight="1">
      <c r="B904" s="1"/>
    </row>
    <row r="905" spans="2:2" ht="12.75" customHeight="1">
      <c r="B905" s="1"/>
    </row>
    <row r="906" spans="2:2" ht="12.75" customHeight="1">
      <c r="B906" s="1"/>
    </row>
    <row r="907" spans="2:2" ht="12.75" customHeight="1">
      <c r="B907" s="1"/>
    </row>
    <row r="908" spans="2:2" ht="12.75" customHeight="1">
      <c r="B908" s="1"/>
    </row>
    <row r="909" spans="2:2" ht="12.75" customHeight="1">
      <c r="B909" s="1"/>
    </row>
    <row r="910" spans="2:2" ht="12.75" customHeight="1">
      <c r="B910" s="1"/>
    </row>
    <row r="911" spans="2:2" ht="12.75" customHeight="1">
      <c r="B911" s="1"/>
    </row>
    <row r="912" spans="2:2" ht="12.75" customHeight="1">
      <c r="B912" s="1"/>
    </row>
    <row r="913" spans="2:2" ht="12.75" customHeight="1">
      <c r="B913" s="1"/>
    </row>
    <row r="914" spans="2:2" ht="12.75" customHeight="1">
      <c r="B914" s="1"/>
    </row>
    <row r="915" spans="2:2" ht="12.75" customHeight="1">
      <c r="B915" s="1"/>
    </row>
    <row r="916" spans="2:2" ht="12.75" customHeight="1">
      <c r="B916" s="1"/>
    </row>
    <row r="917" spans="2:2" ht="12.75" customHeight="1">
      <c r="B917" s="1"/>
    </row>
    <row r="918" spans="2:2" ht="12.75" customHeight="1">
      <c r="B918" s="1"/>
    </row>
    <row r="919" spans="2:2" ht="12.75" customHeight="1">
      <c r="B919" s="1"/>
    </row>
    <row r="920" spans="2:2" ht="12.75" customHeight="1">
      <c r="B920" s="1"/>
    </row>
    <row r="921" spans="2:2" ht="12.75" customHeight="1">
      <c r="B921" s="1"/>
    </row>
    <row r="922" spans="2:2" ht="12.75" customHeight="1">
      <c r="B922" s="1"/>
    </row>
    <row r="923" spans="2:2" ht="12.75" customHeight="1">
      <c r="B923" s="1"/>
    </row>
    <row r="924" spans="2:2" ht="12.75" customHeight="1">
      <c r="B924" s="1"/>
    </row>
    <row r="925" spans="2:2" ht="12.75" customHeight="1">
      <c r="B925" s="1"/>
    </row>
    <row r="926" spans="2:2" ht="12.75" customHeight="1">
      <c r="B926" s="1"/>
    </row>
    <row r="927" spans="2:2" ht="12.75" customHeight="1">
      <c r="B927" s="1"/>
    </row>
    <row r="928" spans="2:2" ht="12.75" customHeight="1">
      <c r="B928" s="1"/>
    </row>
    <row r="929" spans="2:2" ht="12.75" customHeight="1">
      <c r="B929" s="1"/>
    </row>
    <row r="930" spans="2:2" ht="12.75" customHeight="1">
      <c r="B930" s="1"/>
    </row>
    <row r="931" spans="2:2" ht="12.75" customHeight="1">
      <c r="B931" s="1"/>
    </row>
    <row r="932" spans="2:2" ht="12.75" customHeight="1">
      <c r="B932" s="1"/>
    </row>
    <row r="933" spans="2:2" ht="12.75" customHeight="1">
      <c r="B933" s="1"/>
    </row>
    <row r="934" spans="2:2" ht="12.75" customHeight="1">
      <c r="B934" s="1"/>
    </row>
    <row r="935" spans="2:2" ht="12.75" customHeight="1">
      <c r="B935" s="1"/>
    </row>
    <row r="936" spans="2:2" ht="12.75" customHeight="1">
      <c r="B936" s="1"/>
    </row>
    <row r="937" spans="2:2" ht="12.75" customHeight="1">
      <c r="B937" s="1"/>
    </row>
    <row r="938" spans="2:2" ht="12.75" customHeight="1">
      <c r="B938" s="1"/>
    </row>
    <row r="939" spans="2:2" ht="12.75" customHeight="1">
      <c r="B939" s="1"/>
    </row>
    <row r="940" spans="2:2" ht="12.75" customHeight="1">
      <c r="B940" s="1"/>
    </row>
    <row r="941" spans="2:2" ht="12.75" customHeight="1">
      <c r="B941" s="1"/>
    </row>
    <row r="942" spans="2:2" ht="12.75" customHeight="1">
      <c r="B942" s="1"/>
    </row>
    <row r="943" spans="2:2" ht="12.75" customHeight="1">
      <c r="B943" s="1"/>
    </row>
    <row r="944" spans="2:2" ht="12.75" customHeight="1">
      <c r="B944" s="1"/>
    </row>
    <row r="945" spans="2:2" ht="12.75" customHeight="1">
      <c r="B945" s="1"/>
    </row>
    <row r="946" spans="2:2" ht="12.75" customHeight="1">
      <c r="B946" s="1"/>
    </row>
    <row r="947" spans="2:2" ht="12.75" customHeight="1">
      <c r="B947" s="1"/>
    </row>
    <row r="948" spans="2:2" ht="12.75" customHeight="1">
      <c r="B948" s="1"/>
    </row>
    <row r="949" spans="2:2" ht="12.75" customHeight="1">
      <c r="B949" s="1"/>
    </row>
    <row r="950" spans="2:2" ht="12.75" customHeight="1">
      <c r="B950" s="1"/>
    </row>
    <row r="951" spans="2:2" ht="12.75" customHeight="1">
      <c r="B951" s="1"/>
    </row>
    <row r="952" spans="2:2" ht="12.75" customHeight="1">
      <c r="B952" s="1"/>
    </row>
    <row r="953" spans="2:2" ht="12.75" customHeight="1">
      <c r="B953" s="1"/>
    </row>
    <row r="954" spans="2:2" ht="12.75" customHeight="1">
      <c r="B954" s="1"/>
    </row>
    <row r="955" spans="2:2" ht="12.75" customHeight="1">
      <c r="B955" s="1"/>
    </row>
    <row r="956" spans="2:2" ht="12.75" customHeight="1">
      <c r="B956" s="1"/>
    </row>
    <row r="957" spans="2:2" ht="12.75" customHeight="1">
      <c r="B957" s="1"/>
    </row>
    <row r="958" spans="2:2" ht="12.75" customHeight="1">
      <c r="B958" s="1"/>
    </row>
    <row r="959" spans="2:2" ht="12.75" customHeight="1">
      <c r="B959" s="1"/>
    </row>
    <row r="960" spans="2:2" ht="12.75" customHeight="1">
      <c r="B960" s="1"/>
    </row>
    <row r="961" spans="2:2" ht="12.75" customHeight="1">
      <c r="B961" s="1"/>
    </row>
    <row r="962" spans="2:2" ht="12.75" customHeight="1">
      <c r="B962" s="1"/>
    </row>
    <row r="963" spans="2:2" ht="12.75" customHeight="1">
      <c r="B963" s="1"/>
    </row>
    <row r="964" spans="2:2" ht="12.75" customHeight="1">
      <c r="B964" s="1"/>
    </row>
    <row r="965" spans="2:2" ht="12.75" customHeight="1">
      <c r="B965" s="1"/>
    </row>
    <row r="966" spans="2:2" ht="12.75" customHeight="1">
      <c r="B966" s="1"/>
    </row>
    <row r="967" spans="2:2" ht="12.75" customHeight="1">
      <c r="B967" s="1"/>
    </row>
    <row r="968" spans="2:2" ht="12.75" customHeight="1">
      <c r="B968" s="1"/>
    </row>
    <row r="969" spans="2:2" ht="12.75" customHeight="1">
      <c r="B969" s="1"/>
    </row>
    <row r="970" spans="2:2" ht="12.75" customHeight="1">
      <c r="B970" s="1"/>
    </row>
    <row r="971" spans="2:2" ht="12.75" customHeight="1">
      <c r="B971" s="1"/>
    </row>
    <row r="972" spans="2:2" ht="12.75" customHeight="1">
      <c r="B972" s="1"/>
    </row>
    <row r="973" spans="2:2" ht="12.75" customHeight="1">
      <c r="B973" s="1"/>
    </row>
    <row r="974" spans="2:2" ht="12.75" customHeight="1">
      <c r="B974" s="1"/>
    </row>
    <row r="975" spans="2:2" ht="12.75" customHeight="1">
      <c r="B975" s="1"/>
    </row>
    <row r="976" spans="2:2" ht="12.75" customHeight="1">
      <c r="B976" s="1"/>
    </row>
    <row r="977" spans="2:2" ht="12.75" customHeight="1">
      <c r="B977" s="1"/>
    </row>
    <row r="978" spans="2:2" ht="12.75" customHeight="1">
      <c r="B978" s="1"/>
    </row>
    <row r="979" spans="2:2" ht="12.75" customHeight="1">
      <c r="B979" s="1"/>
    </row>
    <row r="980" spans="2:2" ht="12.75" customHeight="1">
      <c r="B980" s="1"/>
    </row>
    <row r="981" spans="2:2" ht="12.75" customHeight="1">
      <c r="B981" s="1"/>
    </row>
    <row r="982" spans="2:2" ht="12.75" customHeight="1">
      <c r="B982" s="1"/>
    </row>
    <row r="983" spans="2:2" ht="12.75" customHeight="1">
      <c r="B983" s="1"/>
    </row>
    <row r="984" spans="2:2" ht="12.75" customHeight="1">
      <c r="B984" s="1"/>
    </row>
    <row r="985" spans="2:2" ht="12.75" customHeight="1">
      <c r="B985" s="1"/>
    </row>
    <row r="986" spans="2:2" ht="12.75" customHeight="1">
      <c r="B986" s="1"/>
    </row>
    <row r="987" spans="2:2" ht="12.75" customHeight="1">
      <c r="B987" s="1"/>
    </row>
    <row r="988" spans="2:2" ht="12.75" customHeight="1">
      <c r="B988" s="1"/>
    </row>
    <row r="989" spans="2:2" ht="12.75" customHeight="1">
      <c r="B989" s="1"/>
    </row>
    <row r="990" spans="2:2" ht="12.75" customHeight="1">
      <c r="B990" s="1"/>
    </row>
    <row r="991" spans="2:2" ht="12.75" customHeight="1">
      <c r="B991" s="1"/>
    </row>
    <row r="992" spans="2:2" ht="12.75" customHeight="1">
      <c r="B992" s="1"/>
    </row>
    <row r="993" spans="2:2" ht="12.75" customHeight="1">
      <c r="B993" s="1"/>
    </row>
    <row r="994" spans="2:2" ht="12.75" customHeight="1">
      <c r="B994" s="1"/>
    </row>
    <row r="995" spans="2:2" ht="12.75" customHeight="1">
      <c r="B995" s="1"/>
    </row>
    <row r="996" spans="2:2" ht="12.75" customHeight="1">
      <c r="B996" s="1"/>
    </row>
    <row r="997" spans="2:2" ht="12.75" customHeight="1">
      <c r="B997" s="1"/>
    </row>
    <row r="998" spans="2:2" ht="12.75" customHeight="1">
      <c r="B998" s="1"/>
    </row>
    <row r="999" spans="2:2" ht="12.75" customHeight="1">
      <c r="B999" s="1"/>
    </row>
    <row r="1000" spans="2:2" ht="12.75" customHeight="1">
      <c r="B1000" s="1"/>
    </row>
  </sheetData>
  <mergeCells count="20">
    <mergeCell ref="D24:E24"/>
    <mergeCell ref="H24:L24"/>
    <mergeCell ref="H26:L26"/>
    <mergeCell ref="H28:L28"/>
    <mergeCell ref="H30:L30"/>
    <mergeCell ref="H32:L32"/>
    <mergeCell ref="H34:L34"/>
    <mergeCell ref="H36:L36"/>
    <mergeCell ref="H38:L38"/>
    <mergeCell ref="H14:H15"/>
    <mergeCell ref="I14:I15"/>
    <mergeCell ref="J14:J15"/>
    <mergeCell ref="K14:K15"/>
    <mergeCell ref="A10:K10"/>
    <mergeCell ref="A11:K11"/>
    <mergeCell ref="A12:K12"/>
    <mergeCell ref="A14:A15"/>
    <mergeCell ref="B14:B15"/>
    <mergeCell ref="C14:F14"/>
    <mergeCell ref="G14:G1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/>
  <cols>
    <col min="1" max="1" width="9.33203125" customWidth="1"/>
    <col min="2" max="2" width="68" customWidth="1"/>
    <col min="3" max="3" width="12.109375" customWidth="1"/>
    <col min="4" max="4" width="11.88671875" customWidth="1"/>
    <col min="5" max="5" width="14.44140625" customWidth="1"/>
    <col min="6" max="6" width="18.88671875" customWidth="1"/>
    <col min="7" max="7" width="13.44140625" customWidth="1"/>
    <col min="8" max="8" width="12.88671875" customWidth="1"/>
    <col min="9" max="10" width="12.6640625" customWidth="1"/>
    <col min="11" max="11" width="14.44140625" customWidth="1"/>
    <col min="12" max="26" width="8" customWidth="1"/>
  </cols>
  <sheetData>
    <row r="1" spans="1:26" ht="15" customHeight="1">
      <c r="B1" s="1"/>
      <c r="F1" s="2" t="s">
        <v>0</v>
      </c>
      <c r="G1" s="2"/>
    </row>
    <row r="2" spans="1:26" ht="15" customHeight="1">
      <c r="B2" s="1"/>
      <c r="F2" s="2" t="s">
        <v>34</v>
      </c>
      <c r="G2" s="2"/>
    </row>
    <row r="3" spans="1:26" ht="15" customHeight="1">
      <c r="B3" s="1"/>
      <c r="F3" s="2"/>
      <c r="G3" s="2"/>
    </row>
    <row r="4" spans="1:26" ht="15" customHeight="1">
      <c r="B4" s="1"/>
      <c r="F4" s="2"/>
      <c r="G4" s="2"/>
    </row>
    <row r="5" spans="1:26" ht="15" customHeight="1">
      <c r="B5" s="1"/>
      <c r="F5" s="2" t="s">
        <v>2</v>
      </c>
      <c r="G5" s="2"/>
    </row>
    <row r="6" spans="1:26" ht="15" customHeight="1">
      <c r="B6" s="1"/>
      <c r="F6" s="2" t="s">
        <v>35</v>
      </c>
      <c r="G6" s="2"/>
    </row>
    <row r="7" spans="1:26" ht="17.25" customHeight="1">
      <c r="A7" s="33" t="s">
        <v>36</v>
      </c>
      <c r="B7" s="34"/>
      <c r="C7" s="34"/>
      <c r="D7" s="34"/>
      <c r="E7" s="34"/>
      <c r="F7" s="34"/>
      <c r="G7" s="34"/>
      <c r="H7" s="34"/>
      <c r="I7" s="34"/>
      <c r="J7" s="3"/>
    </row>
    <row r="8" spans="1:26" ht="17.25" customHeight="1">
      <c r="A8" s="33" t="s">
        <v>37</v>
      </c>
      <c r="B8" s="34"/>
      <c r="C8" s="34"/>
      <c r="D8" s="34"/>
      <c r="E8" s="34"/>
      <c r="F8" s="34"/>
      <c r="G8" s="34"/>
      <c r="H8" s="34"/>
      <c r="I8" s="34"/>
      <c r="J8" s="3"/>
    </row>
    <row r="9" spans="1:26" ht="17.25" customHeight="1">
      <c r="A9" s="33" t="s">
        <v>38</v>
      </c>
      <c r="B9" s="34"/>
      <c r="C9" s="34"/>
      <c r="D9" s="34"/>
      <c r="E9" s="34"/>
      <c r="F9" s="34"/>
      <c r="G9" s="34"/>
      <c r="H9" s="34"/>
      <c r="I9" s="34"/>
      <c r="J9" s="3"/>
    </row>
    <row r="10" spans="1:26" ht="12.75" customHeight="1">
      <c r="B10" s="1"/>
    </row>
    <row r="11" spans="1:26" ht="12.75" customHeight="1">
      <c r="A11" s="35" t="s">
        <v>7</v>
      </c>
      <c r="B11" s="35" t="s">
        <v>39</v>
      </c>
      <c r="C11" s="36" t="s">
        <v>9</v>
      </c>
      <c r="D11" s="37"/>
      <c r="E11" s="37"/>
      <c r="F11" s="38"/>
      <c r="G11" s="30" t="s">
        <v>40</v>
      </c>
      <c r="H11" s="30" t="s">
        <v>11</v>
      </c>
      <c r="I11" s="30" t="s">
        <v>12</v>
      </c>
      <c r="J11" s="30" t="s">
        <v>13</v>
      </c>
      <c r="K11" s="32" t="s">
        <v>14</v>
      </c>
    </row>
    <row r="12" spans="1:26" ht="76.5" customHeight="1">
      <c r="A12" s="31"/>
      <c r="B12" s="31"/>
      <c r="C12" s="4" t="s">
        <v>41</v>
      </c>
      <c r="D12" s="20" t="s">
        <v>16</v>
      </c>
      <c r="E12" s="4" t="s">
        <v>42</v>
      </c>
      <c r="F12" s="4" t="s">
        <v>18</v>
      </c>
      <c r="G12" s="31"/>
      <c r="H12" s="31"/>
      <c r="I12" s="31"/>
      <c r="J12" s="31"/>
      <c r="K12" s="31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46.5" customHeight="1">
      <c r="A13" s="12">
        <v>1</v>
      </c>
      <c r="B13" s="7" t="s">
        <v>43</v>
      </c>
      <c r="C13" s="8">
        <v>569</v>
      </c>
      <c r="D13" s="8">
        <v>600.5</v>
      </c>
      <c r="E13" s="8">
        <v>134</v>
      </c>
      <c r="F13" s="8">
        <v>45</v>
      </c>
      <c r="G13" s="8">
        <v>-4.2</v>
      </c>
      <c r="H13" s="11">
        <f t="shared" ref="H13:H26" si="0">SUM(C13:G13)</f>
        <v>1344.3</v>
      </c>
      <c r="I13" s="21">
        <f t="shared" ref="I13:I26" si="1">H13*0.5/14</f>
        <v>48.010714285714286</v>
      </c>
      <c r="J13" s="22">
        <f>360*50/364</f>
        <v>49.450549450549453</v>
      </c>
      <c r="K13" s="22">
        <f t="shared" ref="K13:K26" si="2">SUM(I13:J13)</f>
        <v>97.461263736263732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21" customHeight="1">
      <c r="A14" s="12">
        <v>2</v>
      </c>
      <c r="B14" s="7" t="s">
        <v>44</v>
      </c>
      <c r="C14" s="8">
        <v>452</v>
      </c>
      <c r="D14" s="8">
        <v>353.5</v>
      </c>
      <c r="E14" s="8">
        <v>13</v>
      </c>
      <c r="F14" s="8">
        <v>54</v>
      </c>
      <c r="G14" s="8">
        <v>1.9</v>
      </c>
      <c r="H14" s="11">
        <f t="shared" si="0"/>
        <v>874.4</v>
      </c>
      <c r="I14" s="21">
        <f t="shared" si="1"/>
        <v>31.228571428571428</v>
      </c>
      <c r="J14" s="22">
        <f>266*50/364</f>
        <v>36.53846153846154</v>
      </c>
      <c r="K14" s="22">
        <f t="shared" si="2"/>
        <v>67.767032967032975</v>
      </c>
    </row>
    <row r="15" spans="1:26" ht="21" customHeight="1">
      <c r="A15" s="12">
        <v>3</v>
      </c>
      <c r="B15" s="7" t="s">
        <v>45</v>
      </c>
      <c r="C15" s="8">
        <v>505</v>
      </c>
      <c r="D15" s="9">
        <v>214.5</v>
      </c>
      <c r="E15" s="8">
        <v>13</v>
      </c>
      <c r="F15" s="8">
        <v>20.5</v>
      </c>
      <c r="G15" s="8">
        <v>-7.1</v>
      </c>
      <c r="H15" s="11">
        <f t="shared" si="0"/>
        <v>745.9</v>
      </c>
      <c r="I15" s="21">
        <f t="shared" si="1"/>
        <v>26.639285714285712</v>
      </c>
      <c r="J15" s="22">
        <f>247*50/364</f>
        <v>33.928571428571431</v>
      </c>
      <c r="K15" s="22">
        <f t="shared" si="2"/>
        <v>60.567857142857143</v>
      </c>
    </row>
    <row r="16" spans="1:26" ht="21" customHeight="1">
      <c r="A16" s="12">
        <v>4</v>
      </c>
      <c r="B16" s="7" t="s">
        <v>46</v>
      </c>
      <c r="C16" s="8">
        <v>263</v>
      </c>
      <c r="D16" s="9">
        <v>164.5</v>
      </c>
      <c r="E16" s="8">
        <v>3</v>
      </c>
      <c r="F16" s="8">
        <v>15</v>
      </c>
      <c r="G16" s="8">
        <v>-9.5</v>
      </c>
      <c r="H16" s="11">
        <f t="shared" si="0"/>
        <v>436</v>
      </c>
      <c r="I16" s="21">
        <f t="shared" si="1"/>
        <v>15.571428571428571</v>
      </c>
      <c r="J16" s="22">
        <f>233*50/364</f>
        <v>32.005494505494504</v>
      </c>
      <c r="K16" s="22">
        <f t="shared" si="2"/>
        <v>47.576923076923073</v>
      </c>
    </row>
    <row r="17" spans="1:26" ht="21" customHeight="1">
      <c r="A17" s="12">
        <v>5</v>
      </c>
      <c r="B17" s="7" t="s">
        <v>47</v>
      </c>
      <c r="C17" s="8">
        <v>113</v>
      </c>
      <c r="D17" s="9">
        <v>162.5</v>
      </c>
      <c r="E17" s="8">
        <v>11</v>
      </c>
      <c r="F17" s="8">
        <v>10</v>
      </c>
      <c r="G17" s="8">
        <v>-1.9</v>
      </c>
      <c r="H17" s="11">
        <f t="shared" si="0"/>
        <v>294.60000000000002</v>
      </c>
      <c r="I17" s="21">
        <f t="shared" si="1"/>
        <v>10.521428571428572</v>
      </c>
      <c r="J17" s="22">
        <f>226*50/364</f>
        <v>31.043956043956044</v>
      </c>
      <c r="K17" s="22">
        <f t="shared" si="2"/>
        <v>41.565384615384616</v>
      </c>
    </row>
    <row r="18" spans="1:26" ht="21" customHeight="1">
      <c r="A18" s="12">
        <v>6</v>
      </c>
      <c r="B18" s="7" t="s">
        <v>48</v>
      </c>
      <c r="C18" s="8">
        <v>292</v>
      </c>
      <c r="D18" s="8">
        <v>326.5</v>
      </c>
      <c r="E18" s="8">
        <v>7</v>
      </c>
      <c r="F18" s="8">
        <v>15</v>
      </c>
      <c r="G18" s="8">
        <v>-4.2</v>
      </c>
      <c r="H18" s="11">
        <f t="shared" si="0"/>
        <v>636.29999999999995</v>
      </c>
      <c r="I18" s="21">
        <f t="shared" si="1"/>
        <v>22.724999999999998</v>
      </c>
      <c r="J18" s="22">
        <f>182*50/364</f>
        <v>25</v>
      </c>
      <c r="K18" s="22">
        <f t="shared" si="2"/>
        <v>47.724999999999994</v>
      </c>
    </row>
    <row r="19" spans="1:26" ht="21" customHeight="1">
      <c r="A19" s="12">
        <v>7</v>
      </c>
      <c r="B19" s="7" t="s">
        <v>49</v>
      </c>
      <c r="C19" s="8">
        <v>70</v>
      </c>
      <c r="D19" s="9">
        <v>137</v>
      </c>
      <c r="E19" s="8">
        <v>19</v>
      </c>
      <c r="F19" s="8">
        <v>21</v>
      </c>
      <c r="G19" s="8">
        <v>-13.2</v>
      </c>
      <c r="H19" s="11">
        <f t="shared" si="0"/>
        <v>233.8</v>
      </c>
      <c r="I19" s="21">
        <f t="shared" si="1"/>
        <v>8.35</v>
      </c>
      <c r="J19" s="22">
        <f>200*50/364</f>
        <v>27.472527472527471</v>
      </c>
      <c r="K19" s="22">
        <f t="shared" si="2"/>
        <v>35.822527472527469</v>
      </c>
    </row>
    <row r="20" spans="1:26" ht="21" customHeight="1">
      <c r="A20" s="12">
        <v>8</v>
      </c>
      <c r="B20" s="7" t="s">
        <v>50</v>
      </c>
      <c r="C20" s="8">
        <v>597</v>
      </c>
      <c r="D20" s="8">
        <v>240</v>
      </c>
      <c r="E20" s="8">
        <v>8</v>
      </c>
      <c r="F20" s="8"/>
      <c r="G20" s="8">
        <v>-9.5</v>
      </c>
      <c r="H20" s="11">
        <f t="shared" si="0"/>
        <v>835.5</v>
      </c>
      <c r="I20" s="21">
        <f t="shared" si="1"/>
        <v>29.839285714285715</v>
      </c>
      <c r="J20" s="22">
        <f>148*50/364</f>
        <v>20.329670329670328</v>
      </c>
      <c r="K20" s="22">
        <f t="shared" si="2"/>
        <v>50.168956043956044</v>
      </c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21" customHeight="1">
      <c r="A21" s="12">
        <v>9</v>
      </c>
      <c r="B21" s="7" t="s">
        <v>51</v>
      </c>
      <c r="C21" s="8">
        <v>68</v>
      </c>
      <c r="D21" s="8">
        <v>263</v>
      </c>
      <c r="E21" s="8"/>
      <c r="F21" s="8">
        <v>28</v>
      </c>
      <c r="G21" s="8">
        <v>-1.7</v>
      </c>
      <c r="H21" s="11">
        <f t="shared" si="0"/>
        <v>357.3</v>
      </c>
      <c r="I21" s="21">
        <f t="shared" si="1"/>
        <v>12.760714285714286</v>
      </c>
      <c r="J21" s="22">
        <f>166*50/364</f>
        <v>22.802197802197803</v>
      </c>
      <c r="K21" s="22">
        <f t="shared" si="2"/>
        <v>35.562912087912089</v>
      </c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21" customHeight="1">
      <c r="A22" s="12">
        <v>10</v>
      </c>
      <c r="B22" s="7" t="s">
        <v>52</v>
      </c>
      <c r="C22" s="8">
        <v>111</v>
      </c>
      <c r="D22" s="9">
        <v>57</v>
      </c>
      <c r="E22" s="8">
        <v>12</v>
      </c>
      <c r="F22" s="8">
        <v>22</v>
      </c>
      <c r="G22" s="8">
        <v>-6.2</v>
      </c>
      <c r="H22" s="11">
        <f t="shared" si="0"/>
        <v>195.8</v>
      </c>
      <c r="I22" s="21">
        <f t="shared" si="1"/>
        <v>6.9928571428571429</v>
      </c>
      <c r="J22" s="22">
        <f>177*50/364</f>
        <v>24.313186813186814</v>
      </c>
      <c r="K22" s="22">
        <f t="shared" si="2"/>
        <v>31.306043956043958</v>
      </c>
    </row>
    <row r="23" spans="1:26" ht="21" customHeight="1">
      <c r="A23" s="12">
        <v>11</v>
      </c>
      <c r="B23" s="7" t="s">
        <v>53</v>
      </c>
      <c r="C23" s="8">
        <v>112</v>
      </c>
      <c r="D23" s="8">
        <v>104</v>
      </c>
      <c r="E23" s="8"/>
      <c r="F23" s="8"/>
      <c r="G23" s="8">
        <v>-3.5</v>
      </c>
      <c r="H23" s="11">
        <f t="shared" si="0"/>
        <v>212.5</v>
      </c>
      <c r="I23" s="21">
        <f t="shared" si="1"/>
        <v>7.5892857142857144</v>
      </c>
      <c r="J23" s="22">
        <f>168*50/364</f>
        <v>23.076923076923077</v>
      </c>
      <c r="K23" s="22">
        <f t="shared" si="2"/>
        <v>30.666208791208792</v>
      </c>
    </row>
    <row r="24" spans="1:26" ht="21" customHeight="1">
      <c r="A24" s="12">
        <v>12</v>
      </c>
      <c r="B24" s="7" t="s">
        <v>54</v>
      </c>
      <c r="C24" s="8">
        <v>153</v>
      </c>
      <c r="D24" s="8">
        <v>75.5</v>
      </c>
      <c r="E24" s="8">
        <v>3</v>
      </c>
      <c r="F24" s="8">
        <v>12</v>
      </c>
      <c r="G24" s="8">
        <v>2</v>
      </c>
      <c r="H24" s="11">
        <f t="shared" si="0"/>
        <v>245.5</v>
      </c>
      <c r="I24" s="21">
        <f t="shared" si="1"/>
        <v>8.7678571428571423</v>
      </c>
      <c r="J24" s="22">
        <f>164*50/364</f>
        <v>22.527472527472529</v>
      </c>
      <c r="K24" s="22">
        <f t="shared" si="2"/>
        <v>31.295329670329672</v>
      </c>
    </row>
    <row r="25" spans="1:26" ht="21" customHeight="1">
      <c r="A25" s="12">
        <v>13</v>
      </c>
      <c r="B25" s="7" t="s">
        <v>55</v>
      </c>
      <c r="C25" s="8">
        <v>24</v>
      </c>
      <c r="D25" s="9">
        <v>122</v>
      </c>
      <c r="E25" s="8"/>
      <c r="F25" s="8">
        <v>20</v>
      </c>
      <c r="G25" s="8">
        <v>5.0999999999999996</v>
      </c>
      <c r="H25" s="11">
        <f t="shared" si="0"/>
        <v>171.1</v>
      </c>
      <c r="I25" s="21">
        <f t="shared" si="1"/>
        <v>6.1107142857142858</v>
      </c>
      <c r="J25" s="22">
        <f>165*50/364</f>
        <v>22.664835164835164</v>
      </c>
      <c r="K25" s="22">
        <f t="shared" si="2"/>
        <v>28.775549450549448</v>
      </c>
    </row>
    <row r="26" spans="1:26" ht="21" customHeight="1">
      <c r="A26" s="12">
        <v>14</v>
      </c>
      <c r="B26" s="7" t="s">
        <v>56</v>
      </c>
      <c r="C26" s="8">
        <v>135</v>
      </c>
      <c r="D26" s="8">
        <v>99</v>
      </c>
      <c r="E26" s="8">
        <v>15</v>
      </c>
      <c r="F26" s="8">
        <v>1</v>
      </c>
      <c r="G26" s="8">
        <v>-8</v>
      </c>
      <c r="H26" s="11">
        <f t="shared" si="0"/>
        <v>242</v>
      </c>
      <c r="I26" s="21">
        <f t="shared" si="1"/>
        <v>8.6428571428571423</v>
      </c>
      <c r="J26" s="22">
        <f>135*50/364</f>
        <v>18.543956043956044</v>
      </c>
      <c r="K26" s="22">
        <f t="shared" si="2"/>
        <v>27.186813186813186</v>
      </c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21" customHeight="1">
      <c r="B27" s="1"/>
    </row>
    <row r="28" spans="1:26" ht="15" customHeight="1">
      <c r="B28" s="1"/>
      <c r="D28" s="40" t="s">
        <v>25</v>
      </c>
      <c r="E28" s="34"/>
      <c r="F28" s="15"/>
      <c r="G28" s="2"/>
      <c r="H28" s="39" t="s">
        <v>26</v>
      </c>
      <c r="I28" s="34"/>
      <c r="J28" s="34"/>
    </row>
    <row r="29" spans="1:26" ht="15" customHeight="1">
      <c r="B29" s="1"/>
      <c r="D29" s="17"/>
      <c r="E29" s="13"/>
      <c r="H29" s="18"/>
      <c r="I29" s="18"/>
    </row>
    <row r="30" spans="1:26" ht="15" customHeight="1">
      <c r="B30" s="1"/>
      <c r="E30" s="2"/>
      <c r="F30" s="15"/>
      <c r="G30" s="2"/>
      <c r="H30" s="39" t="s">
        <v>27</v>
      </c>
      <c r="I30" s="34"/>
      <c r="J30" s="34"/>
    </row>
    <row r="31" spans="1:26" ht="12.75" customHeight="1">
      <c r="B31" s="1"/>
      <c r="E31" s="13"/>
      <c r="H31" s="18"/>
      <c r="I31" s="18"/>
      <c r="J31" s="18"/>
    </row>
    <row r="32" spans="1:26" ht="15" customHeight="1">
      <c r="B32" s="1"/>
      <c r="E32" s="2"/>
      <c r="F32" s="15"/>
      <c r="G32" s="2"/>
      <c r="H32" s="39" t="s">
        <v>57</v>
      </c>
      <c r="I32" s="34"/>
      <c r="J32" s="34"/>
    </row>
    <row r="33" spans="1:10" ht="12.75" customHeight="1">
      <c r="B33" s="1"/>
      <c r="E33" s="13"/>
      <c r="H33" s="18"/>
      <c r="I33" s="18"/>
      <c r="J33" s="18"/>
    </row>
    <row r="34" spans="1:10" ht="15" customHeight="1">
      <c r="B34" s="1"/>
      <c r="E34" s="2"/>
      <c r="F34" s="15"/>
      <c r="G34" s="2"/>
      <c r="H34" s="39" t="s">
        <v>29</v>
      </c>
      <c r="I34" s="34"/>
      <c r="J34" s="34"/>
    </row>
    <row r="35" spans="1:10" ht="12.75" customHeight="1">
      <c r="B35" s="1"/>
      <c r="E35" s="13"/>
      <c r="H35" s="18"/>
      <c r="I35" s="18"/>
      <c r="J35" s="18"/>
    </row>
    <row r="36" spans="1:10" ht="15" customHeight="1">
      <c r="B36" s="1"/>
      <c r="E36" s="2"/>
      <c r="F36" s="15"/>
      <c r="G36" s="2"/>
      <c r="H36" s="39" t="s">
        <v>30</v>
      </c>
      <c r="I36" s="34"/>
      <c r="J36" s="34"/>
    </row>
    <row r="37" spans="1:10" ht="12.75" customHeight="1">
      <c r="B37" s="1"/>
      <c r="E37" s="13"/>
      <c r="H37" s="18"/>
      <c r="I37" s="18"/>
      <c r="J37" s="18"/>
    </row>
    <row r="38" spans="1:10" ht="15" customHeight="1">
      <c r="B38" s="1"/>
      <c r="E38" s="2"/>
      <c r="F38" s="15"/>
      <c r="G38" s="2"/>
      <c r="H38" s="39" t="s">
        <v>31</v>
      </c>
      <c r="I38" s="34"/>
      <c r="J38" s="34"/>
    </row>
    <row r="39" spans="1:10" ht="12.75" customHeight="1">
      <c r="B39" s="1"/>
      <c r="E39" s="13"/>
      <c r="H39" s="18"/>
      <c r="I39" s="18"/>
      <c r="J39" s="18"/>
    </row>
    <row r="40" spans="1:10" ht="15" customHeight="1">
      <c r="B40" s="1"/>
      <c r="E40" s="2"/>
      <c r="F40" s="15"/>
      <c r="G40" s="2"/>
      <c r="H40" s="39" t="s">
        <v>32</v>
      </c>
      <c r="I40" s="34"/>
      <c r="J40" s="34"/>
    </row>
    <row r="41" spans="1:10" ht="12.75" customHeight="1">
      <c r="B41" s="1"/>
      <c r="E41" s="13"/>
      <c r="H41" s="18"/>
      <c r="I41" s="18"/>
      <c r="J41" s="18"/>
    </row>
    <row r="42" spans="1:10" ht="15" customHeight="1">
      <c r="B42" s="1"/>
      <c r="E42" s="2"/>
      <c r="F42" s="15"/>
      <c r="G42" s="2"/>
      <c r="H42" s="39" t="s">
        <v>33</v>
      </c>
      <c r="I42" s="34"/>
      <c r="J42" s="34"/>
    </row>
    <row r="43" spans="1:10" ht="15" customHeight="1">
      <c r="A43" s="19"/>
      <c r="B43" s="1"/>
    </row>
    <row r="44" spans="1:10" ht="15" customHeight="1">
      <c r="A44" s="19"/>
      <c r="B44" s="1"/>
    </row>
    <row r="45" spans="1:10" ht="15" customHeight="1">
      <c r="A45" s="19"/>
      <c r="B45" s="1"/>
    </row>
    <row r="46" spans="1:10" ht="12.75" customHeight="1">
      <c r="B46" s="1"/>
    </row>
    <row r="47" spans="1:10" ht="12.75" customHeight="1">
      <c r="B47" s="1"/>
    </row>
    <row r="48" spans="1:10" ht="12.75" customHeight="1">
      <c r="B48" s="1"/>
    </row>
    <row r="49" spans="2:2" ht="12.75" customHeight="1">
      <c r="B49" s="1"/>
    </row>
    <row r="50" spans="2:2" ht="12.75" customHeight="1">
      <c r="B50" s="1"/>
    </row>
    <row r="51" spans="2:2" ht="12.75" customHeight="1">
      <c r="B51" s="1"/>
    </row>
    <row r="52" spans="2:2" ht="12.75" customHeight="1">
      <c r="B52" s="1"/>
    </row>
    <row r="53" spans="2:2" ht="12.75" customHeight="1">
      <c r="B53" s="1"/>
    </row>
    <row r="54" spans="2:2" ht="12.75" customHeight="1">
      <c r="B54" s="1"/>
    </row>
    <row r="55" spans="2:2" ht="12.75" customHeight="1">
      <c r="B55" s="1"/>
    </row>
    <row r="56" spans="2:2" ht="12.75" customHeight="1">
      <c r="B56" s="1"/>
    </row>
    <row r="57" spans="2:2" ht="12.75" customHeight="1">
      <c r="B57" s="1"/>
    </row>
    <row r="58" spans="2:2" ht="12.75" customHeight="1">
      <c r="B58" s="1"/>
    </row>
    <row r="59" spans="2:2" ht="12.75" customHeight="1">
      <c r="B59" s="1"/>
    </row>
    <row r="60" spans="2:2" ht="12.75" customHeight="1">
      <c r="B60" s="1"/>
    </row>
    <row r="61" spans="2:2" ht="12.75" customHeight="1">
      <c r="B61" s="1"/>
    </row>
    <row r="62" spans="2:2" ht="12.75" customHeight="1">
      <c r="B62" s="1"/>
    </row>
    <row r="63" spans="2:2" ht="12.75" customHeight="1">
      <c r="B63" s="1"/>
    </row>
    <row r="64" spans="2:2" ht="12.75" customHeight="1">
      <c r="B64" s="1"/>
    </row>
    <row r="65" spans="2:2" ht="12.75" customHeight="1">
      <c r="B65" s="1"/>
    </row>
    <row r="66" spans="2:2" ht="12.75" customHeight="1">
      <c r="B66" s="1"/>
    </row>
    <row r="67" spans="2:2" ht="12.75" customHeight="1">
      <c r="B67" s="1"/>
    </row>
    <row r="68" spans="2:2" ht="12.75" customHeight="1">
      <c r="B68" s="1"/>
    </row>
    <row r="69" spans="2:2" ht="12.75" customHeight="1">
      <c r="B69" s="1"/>
    </row>
    <row r="70" spans="2:2" ht="12.75" customHeight="1">
      <c r="B70" s="1"/>
    </row>
    <row r="71" spans="2:2" ht="12.75" customHeight="1">
      <c r="B71" s="1"/>
    </row>
    <row r="72" spans="2:2" ht="12.75" customHeight="1">
      <c r="B72" s="1"/>
    </row>
    <row r="73" spans="2:2" ht="12.75" customHeight="1">
      <c r="B73" s="1"/>
    </row>
    <row r="74" spans="2:2" ht="12.75" customHeight="1">
      <c r="B74" s="1"/>
    </row>
    <row r="75" spans="2:2" ht="12.75" customHeight="1">
      <c r="B75" s="1"/>
    </row>
    <row r="76" spans="2:2" ht="12.75" customHeight="1">
      <c r="B76" s="1"/>
    </row>
    <row r="77" spans="2:2" ht="12.75" customHeight="1">
      <c r="B77" s="1"/>
    </row>
    <row r="78" spans="2:2" ht="12.75" customHeight="1">
      <c r="B78" s="1"/>
    </row>
    <row r="79" spans="2:2" ht="12.75" customHeight="1">
      <c r="B79" s="1"/>
    </row>
    <row r="80" spans="2:2" ht="12.75" customHeight="1">
      <c r="B80" s="1"/>
    </row>
    <row r="81" spans="2:2" ht="12.75" customHeight="1">
      <c r="B81" s="1"/>
    </row>
    <row r="82" spans="2:2" ht="12.75" customHeight="1">
      <c r="B82" s="1"/>
    </row>
    <row r="83" spans="2:2" ht="12.75" customHeight="1">
      <c r="B83" s="1"/>
    </row>
    <row r="84" spans="2:2" ht="12.75" customHeight="1">
      <c r="B84" s="1"/>
    </row>
    <row r="85" spans="2:2" ht="12.75" customHeight="1">
      <c r="B85" s="1"/>
    </row>
    <row r="86" spans="2:2" ht="12.75" customHeight="1">
      <c r="B86" s="1"/>
    </row>
    <row r="87" spans="2:2" ht="12.75" customHeight="1">
      <c r="B87" s="1"/>
    </row>
    <row r="88" spans="2:2" ht="12.75" customHeight="1">
      <c r="B88" s="1"/>
    </row>
    <row r="89" spans="2:2" ht="12.75" customHeight="1">
      <c r="B89" s="1"/>
    </row>
    <row r="90" spans="2:2" ht="12.75" customHeight="1">
      <c r="B90" s="1"/>
    </row>
    <row r="91" spans="2:2" ht="12.75" customHeight="1">
      <c r="B91" s="1"/>
    </row>
    <row r="92" spans="2:2" ht="12.75" customHeight="1">
      <c r="B92" s="1"/>
    </row>
    <row r="93" spans="2:2" ht="12.75" customHeight="1">
      <c r="B93" s="1"/>
    </row>
    <row r="94" spans="2:2" ht="12.75" customHeight="1">
      <c r="B94" s="1"/>
    </row>
    <row r="95" spans="2:2" ht="12.75" customHeight="1">
      <c r="B95" s="1"/>
    </row>
    <row r="96" spans="2:2" ht="12.75" customHeight="1">
      <c r="B96" s="1"/>
    </row>
    <row r="97" spans="2:2" ht="12.75" customHeight="1">
      <c r="B97" s="1"/>
    </row>
    <row r="98" spans="2:2" ht="12.75" customHeight="1">
      <c r="B98" s="1"/>
    </row>
    <row r="99" spans="2:2" ht="12.75" customHeight="1">
      <c r="B99" s="1"/>
    </row>
    <row r="100" spans="2:2" ht="12.75" customHeight="1">
      <c r="B100" s="1"/>
    </row>
    <row r="101" spans="2:2" ht="12.75" customHeight="1">
      <c r="B101" s="1"/>
    </row>
    <row r="102" spans="2:2" ht="12.75" customHeight="1">
      <c r="B102" s="1"/>
    </row>
    <row r="103" spans="2:2" ht="12.75" customHeight="1">
      <c r="B103" s="1"/>
    </row>
    <row r="104" spans="2:2" ht="12.75" customHeight="1">
      <c r="B104" s="1"/>
    </row>
    <row r="105" spans="2:2" ht="12.75" customHeight="1">
      <c r="B105" s="1"/>
    </row>
    <row r="106" spans="2:2" ht="12.75" customHeight="1">
      <c r="B106" s="1"/>
    </row>
    <row r="107" spans="2:2" ht="12.75" customHeight="1">
      <c r="B107" s="1"/>
    </row>
    <row r="108" spans="2:2" ht="12.75" customHeight="1">
      <c r="B108" s="1"/>
    </row>
    <row r="109" spans="2:2" ht="12.75" customHeight="1">
      <c r="B109" s="1"/>
    </row>
    <row r="110" spans="2:2" ht="12.75" customHeight="1">
      <c r="B110" s="1"/>
    </row>
    <row r="111" spans="2:2" ht="12.75" customHeight="1">
      <c r="B111" s="1"/>
    </row>
    <row r="112" spans="2:2" ht="12.75" customHeight="1">
      <c r="B112" s="1"/>
    </row>
    <row r="113" spans="2:2" ht="12.75" customHeight="1">
      <c r="B113" s="1"/>
    </row>
    <row r="114" spans="2:2" ht="12.75" customHeight="1">
      <c r="B114" s="1"/>
    </row>
    <row r="115" spans="2:2" ht="12.75" customHeight="1">
      <c r="B115" s="1"/>
    </row>
    <row r="116" spans="2:2" ht="12.75" customHeight="1">
      <c r="B116" s="1"/>
    </row>
    <row r="117" spans="2:2" ht="12.75" customHeight="1">
      <c r="B117" s="1"/>
    </row>
    <row r="118" spans="2:2" ht="12.75" customHeight="1">
      <c r="B118" s="1"/>
    </row>
    <row r="119" spans="2:2" ht="12.75" customHeight="1">
      <c r="B119" s="1"/>
    </row>
    <row r="120" spans="2:2" ht="12.75" customHeight="1">
      <c r="B120" s="1"/>
    </row>
    <row r="121" spans="2:2" ht="12.75" customHeight="1">
      <c r="B121" s="1"/>
    </row>
    <row r="122" spans="2:2" ht="12.75" customHeight="1">
      <c r="B122" s="1"/>
    </row>
    <row r="123" spans="2:2" ht="12.75" customHeight="1">
      <c r="B123" s="1"/>
    </row>
    <row r="124" spans="2:2" ht="12.75" customHeight="1">
      <c r="B124" s="1"/>
    </row>
    <row r="125" spans="2:2" ht="12.75" customHeight="1">
      <c r="B125" s="1"/>
    </row>
    <row r="126" spans="2:2" ht="12.75" customHeight="1">
      <c r="B126" s="1"/>
    </row>
    <row r="127" spans="2:2" ht="12.75" customHeight="1">
      <c r="B127" s="1"/>
    </row>
    <row r="128" spans="2:2" ht="12.75" customHeight="1">
      <c r="B128" s="1"/>
    </row>
    <row r="129" spans="2:2" ht="12.75" customHeight="1">
      <c r="B129" s="1"/>
    </row>
    <row r="130" spans="2:2" ht="12.75" customHeight="1">
      <c r="B130" s="1"/>
    </row>
    <row r="131" spans="2:2" ht="12.75" customHeight="1">
      <c r="B131" s="1"/>
    </row>
    <row r="132" spans="2:2" ht="12.75" customHeight="1">
      <c r="B132" s="1"/>
    </row>
    <row r="133" spans="2:2" ht="12.75" customHeight="1">
      <c r="B133" s="1"/>
    </row>
    <row r="134" spans="2:2" ht="12.75" customHeight="1">
      <c r="B134" s="1"/>
    </row>
    <row r="135" spans="2:2" ht="12.75" customHeight="1">
      <c r="B135" s="1"/>
    </row>
    <row r="136" spans="2:2" ht="12.75" customHeight="1">
      <c r="B136" s="1"/>
    </row>
    <row r="137" spans="2:2" ht="12.75" customHeight="1">
      <c r="B137" s="1"/>
    </row>
    <row r="138" spans="2:2" ht="12.75" customHeight="1">
      <c r="B138" s="1"/>
    </row>
    <row r="139" spans="2:2" ht="12.75" customHeight="1">
      <c r="B139" s="1"/>
    </row>
    <row r="140" spans="2:2" ht="12.75" customHeight="1">
      <c r="B140" s="1"/>
    </row>
    <row r="141" spans="2:2" ht="12.75" customHeight="1">
      <c r="B141" s="1"/>
    </row>
    <row r="142" spans="2:2" ht="12.75" customHeight="1">
      <c r="B142" s="1"/>
    </row>
    <row r="143" spans="2:2" ht="12.75" customHeight="1">
      <c r="B143" s="1"/>
    </row>
    <row r="144" spans="2:2" ht="12.75" customHeight="1">
      <c r="B144" s="1"/>
    </row>
    <row r="145" spans="2:2" ht="12.75" customHeight="1">
      <c r="B145" s="1"/>
    </row>
    <row r="146" spans="2:2" ht="12.75" customHeight="1">
      <c r="B146" s="1"/>
    </row>
    <row r="147" spans="2:2" ht="12.75" customHeight="1">
      <c r="B147" s="1"/>
    </row>
    <row r="148" spans="2:2" ht="12.75" customHeight="1">
      <c r="B148" s="1"/>
    </row>
    <row r="149" spans="2:2" ht="12.75" customHeight="1">
      <c r="B149" s="1"/>
    </row>
    <row r="150" spans="2:2" ht="12.75" customHeight="1">
      <c r="B150" s="1"/>
    </row>
    <row r="151" spans="2:2" ht="12.75" customHeight="1">
      <c r="B151" s="1"/>
    </row>
    <row r="152" spans="2:2" ht="12.75" customHeight="1">
      <c r="B152" s="1"/>
    </row>
    <row r="153" spans="2:2" ht="12.75" customHeight="1">
      <c r="B153" s="1"/>
    </row>
    <row r="154" spans="2:2" ht="12.75" customHeight="1">
      <c r="B154" s="1"/>
    </row>
    <row r="155" spans="2:2" ht="12.75" customHeight="1">
      <c r="B155" s="1"/>
    </row>
    <row r="156" spans="2:2" ht="12.75" customHeight="1">
      <c r="B156" s="1"/>
    </row>
    <row r="157" spans="2:2" ht="12.75" customHeight="1">
      <c r="B157" s="1"/>
    </row>
    <row r="158" spans="2:2" ht="12.75" customHeight="1">
      <c r="B158" s="1"/>
    </row>
    <row r="159" spans="2:2" ht="12.75" customHeight="1">
      <c r="B159" s="1"/>
    </row>
    <row r="160" spans="2:2" ht="12.75" customHeight="1">
      <c r="B160" s="1"/>
    </row>
    <row r="161" spans="2:2" ht="12.75" customHeight="1">
      <c r="B161" s="1"/>
    </row>
    <row r="162" spans="2:2" ht="12.75" customHeight="1">
      <c r="B162" s="1"/>
    </row>
    <row r="163" spans="2:2" ht="12.75" customHeight="1">
      <c r="B163" s="1"/>
    </row>
    <row r="164" spans="2:2" ht="12.75" customHeight="1">
      <c r="B164" s="1"/>
    </row>
    <row r="165" spans="2:2" ht="12.75" customHeight="1">
      <c r="B165" s="1"/>
    </row>
    <row r="166" spans="2:2" ht="12.75" customHeight="1">
      <c r="B166" s="1"/>
    </row>
    <row r="167" spans="2:2" ht="12.75" customHeight="1">
      <c r="B167" s="1"/>
    </row>
    <row r="168" spans="2:2" ht="12.75" customHeight="1">
      <c r="B168" s="1"/>
    </row>
    <row r="169" spans="2:2" ht="12.75" customHeight="1">
      <c r="B169" s="1"/>
    </row>
    <row r="170" spans="2:2" ht="12.75" customHeight="1">
      <c r="B170" s="1"/>
    </row>
    <row r="171" spans="2:2" ht="12.75" customHeight="1">
      <c r="B171" s="1"/>
    </row>
    <row r="172" spans="2:2" ht="12.75" customHeight="1">
      <c r="B172" s="1"/>
    </row>
    <row r="173" spans="2:2" ht="12.75" customHeight="1">
      <c r="B173" s="1"/>
    </row>
    <row r="174" spans="2:2" ht="12.75" customHeight="1">
      <c r="B174" s="1"/>
    </row>
    <row r="175" spans="2:2" ht="12.75" customHeight="1">
      <c r="B175" s="1"/>
    </row>
    <row r="176" spans="2:2" ht="12.75" customHeight="1">
      <c r="B176" s="1"/>
    </row>
    <row r="177" spans="2:2" ht="12.75" customHeight="1">
      <c r="B177" s="1"/>
    </row>
    <row r="178" spans="2:2" ht="12.75" customHeight="1">
      <c r="B178" s="1"/>
    </row>
    <row r="179" spans="2:2" ht="12.75" customHeight="1">
      <c r="B179" s="1"/>
    </row>
    <row r="180" spans="2:2" ht="12.75" customHeight="1">
      <c r="B180" s="1"/>
    </row>
    <row r="181" spans="2:2" ht="12.75" customHeight="1">
      <c r="B181" s="1"/>
    </row>
    <row r="182" spans="2:2" ht="12.75" customHeight="1">
      <c r="B182" s="1"/>
    </row>
    <row r="183" spans="2:2" ht="12.75" customHeight="1">
      <c r="B183" s="1"/>
    </row>
    <row r="184" spans="2:2" ht="12.75" customHeight="1">
      <c r="B184" s="1"/>
    </row>
    <row r="185" spans="2:2" ht="12.75" customHeight="1">
      <c r="B185" s="1"/>
    </row>
    <row r="186" spans="2:2" ht="12.75" customHeight="1">
      <c r="B186" s="1"/>
    </row>
    <row r="187" spans="2:2" ht="12.75" customHeight="1">
      <c r="B187" s="1"/>
    </row>
    <row r="188" spans="2:2" ht="12.75" customHeight="1">
      <c r="B188" s="1"/>
    </row>
    <row r="189" spans="2:2" ht="12.75" customHeight="1">
      <c r="B189" s="1"/>
    </row>
    <row r="190" spans="2:2" ht="12.75" customHeight="1">
      <c r="B190" s="1"/>
    </row>
    <row r="191" spans="2:2" ht="12.75" customHeight="1">
      <c r="B191" s="1"/>
    </row>
    <row r="192" spans="2:2" ht="12.75" customHeight="1">
      <c r="B192" s="1"/>
    </row>
    <row r="193" spans="2:2" ht="12.75" customHeight="1">
      <c r="B193" s="1"/>
    </row>
    <row r="194" spans="2:2" ht="12.75" customHeight="1">
      <c r="B194" s="1"/>
    </row>
    <row r="195" spans="2:2" ht="12.75" customHeight="1">
      <c r="B195" s="1"/>
    </row>
    <row r="196" spans="2:2" ht="12.75" customHeight="1">
      <c r="B196" s="1"/>
    </row>
    <row r="197" spans="2:2" ht="12.75" customHeight="1">
      <c r="B197" s="1"/>
    </row>
    <row r="198" spans="2:2" ht="12.75" customHeight="1">
      <c r="B198" s="1"/>
    </row>
    <row r="199" spans="2:2" ht="12.75" customHeight="1">
      <c r="B199" s="1"/>
    </row>
    <row r="200" spans="2:2" ht="12.75" customHeight="1">
      <c r="B200" s="1"/>
    </row>
    <row r="201" spans="2:2" ht="12.75" customHeight="1">
      <c r="B201" s="1"/>
    </row>
    <row r="202" spans="2:2" ht="12.75" customHeight="1">
      <c r="B202" s="1"/>
    </row>
    <row r="203" spans="2:2" ht="12.75" customHeight="1">
      <c r="B203" s="1"/>
    </row>
    <row r="204" spans="2:2" ht="12.75" customHeight="1">
      <c r="B204" s="1"/>
    </row>
    <row r="205" spans="2:2" ht="12.75" customHeight="1">
      <c r="B205" s="1"/>
    </row>
    <row r="206" spans="2:2" ht="12.75" customHeight="1">
      <c r="B206" s="1"/>
    </row>
    <row r="207" spans="2:2" ht="12.75" customHeight="1">
      <c r="B207" s="1"/>
    </row>
    <row r="208" spans="2:2" ht="12.75" customHeight="1">
      <c r="B208" s="1"/>
    </row>
    <row r="209" spans="2:2" ht="12.75" customHeight="1">
      <c r="B209" s="1"/>
    </row>
    <row r="210" spans="2:2" ht="12.75" customHeight="1">
      <c r="B210" s="1"/>
    </row>
    <row r="211" spans="2:2" ht="12.75" customHeight="1">
      <c r="B211" s="1"/>
    </row>
    <row r="212" spans="2:2" ht="12.75" customHeight="1">
      <c r="B212" s="1"/>
    </row>
    <row r="213" spans="2:2" ht="12.75" customHeight="1">
      <c r="B213" s="1"/>
    </row>
    <row r="214" spans="2:2" ht="12.75" customHeight="1">
      <c r="B214" s="1"/>
    </row>
    <row r="215" spans="2:2" ht="12.75" customHeight="1">
      <c r="B215" s="1"/>
    </row>
    <row r="216" spans="2:2" ht="12.75" customHeight="1">
      <c r="B216" s="1"/>
    </row>
    <row r="217" spans="2:2" ht="12.75" customHeight="1">
      <c r="B217" s="1"/>
    </row>
    <row r="218" spans="2:2" ht="12.75" customHeight="1">
      <c r="B218" s="1"/>
    </row>
    <row r="219" spans="2:2" ht="12.75" customHeight="1">
      <c r="B219" s="1"/>
    </row>
    <row r="220" spans="2:2" ht="12.75" customHeight="1">
      <c r="B220" s="1"/>
    </row>
    <row r="221" spans="2:2" ht="12.75" customHeight="1">
      <c r="B221" s="1"/>
    </row>
    <row r="222" spans="2:2" ht="12.75" customHeight="1">
      <c r="B222" s="1"/>
    </row>
    <row r="223" spans="2:2" ht="12.75" customHeight="1">
      <c r="B223" s="1"/>
    </row>
    <row r="224" spans="2:2" ht="12.75" customHeight="1">
      <c r="B224" s="1"/>
    </row>
    <row r="225" spans="2:2" ht="12.75" customHeight="1">
      <c r="B225" s="1"/>
    </row>
    <row r="226" spans="2:2" ht="12.75" customHeight="1">
      <c r="B226" s="1"/>
    </row>
    <row r="227" spans="2:2" ht="12.75" customHeight="1">
      <c r="B227" s="1"/>
    </row>
    <row r="228" spans="2:2" ht="12.75" customHeight="1">
      <c r="B228" s="1"/>
    </row>
    <row r="229" spans="2:2" ht="12.75" customHeight="1">
      <c r="B229" s="1"/>
    </row>
    <row r="230" spans="2:2" ht="12.75" customHeight="1">
      <c r="B230" s="1"/>
    </row>
    <row r="231" spans="2:2" ht="12.75" customHeight="1">
      <c r="B231" s="1"/>
    </row>
    <row r="232" spans="2:2" ht="12.75" customHeight="1">
      <c r="B232" s="1"/>
    </row>
    <row r="233" spans="2:2" ht="12.75" customHeight="1">
      <c r="B233" s="1"/>
    </row>
    <row r="234" spans="2:2" ht="12.75" customHeight="1">
      <c r="B234" s="1"/>
    </row>
    <row r="235" spans="2:2" ht="12.75" customHeight="1">
      <c r="B235" s="1"/>
    </row>
    <row r="236" spans="2:2" ht="12.75" customHeight="1">
      <c r="B236" s="1"/>
    </row>
    <row r="237" spans="2:2" ht="12.75" customHeight="1">
      <c r="B237" s="1"/>
    </row>
    <row r="238" spans="2:2" ht="12.75" customHeight="1">
      <c r="B238" s="1"/>
    </row>
    <row r="239" spans="2:2" ht="12.75" customHeight="1">
      <c r="B239" s="1"/>
    </row>
    <row r="240" spans="2:2" ht="12.75" customHeight="1">
      <c r="B240" s="1"/>
    </row>
    <row r="241" spans="2:2" ht="12.75" customHeight="1">
      <c r="B241" s="1"/>
    </row>
    <row r="242" spans="2:2" ht="12.75" customHeight="1">
      <c r="B242" s="1"/>
    </row>
    <row r="243" spans="2:2" ht="12.75" customHeight="1">
      <c r="B243" s="1"/>
    </row>
    <row r="244" spans="2:2" ht="12.75" customHeight="1">
      <c r="B244" s="1"/>
    </row>
    <row r="245" spans="2:2" ht="12.75" customHeight="1">
      <c r="B245" s="1"/>
    </row>
    <row r="246" spans="2:2" ht="12.75" customHeight="1">
      <c r="B246" s="1"/>
    </row>
    <row r="247" spans="2:2" ht="12.75" customHeight="1">
      <c r="B247" s="1"/>
    </row>
    <row r="248" spans="2:2" ht="12.75" customHeight="1">
      <c r="B248" s="1"/>
    </row>
    <row r="249" spans="2:2" ht="12.75" customHeight="1">
      <c r="B249" s="1"/>
    </row>
    <row r="250" spans="2:2" ht="12.75" customHeight="1">
      <c r="B250" s="1"/>
    </row>
    <row r="251" spans="2:2" ht="12.75" customHeight="1">
      <c r="B251" s="1"/>
    </row>
    <row r="252" spans="2:2" ht="12.75" customHeight="1">
      <c r="B252" s="1"/>
    </row>
    <row r="253" spans="2:2" ht="12.75" customHeight="1">
      <c r="B253" s="1"/>
    </row>
    <row r="254" spans="2:2" ht="12.75" customHeight="1">
      <c r="B254" s="1"/>
    </row>
    <row r="255" spans="2:2" ht="12.75" customHeight="1">
      <c r="B255" s="1"/>
    </row>
    <row r="256" spans="2:2" ht="12.75" customHeight="1">
      <c r="B256" s="1"/>
    </row>
    <row r="257" spans="2:2" ht="12.75" customHeight="1">
      <c r="B257" s="1"/>
    </row>
    <row r="258" spans="2:2" ht="12.75" customHeight="1">
      <c r="B258" s="1"/>
    </row>
    <row r="259" spans="2:2" ht="12.75" customHeight="1">
      <c r="B259" s="1"/>
    </row>
    <row r="260" spans="2:2" ht="12.75" customHeight="1">
      <c r="B260" s="1"/>
    </row>
    <row r="261" spans="2:2" ht="12.75" customHeight="1">
      <c r="B261" s="1"/>
    </row>
    <row r="262" spans="2:2" ht="12.75" customHeight="1">
      <c r="B262" s="1"/>
    </row>
    <row r="263" spans="2:2" ht="12.75" customHeight="1">
      <c r="B263" s="1"/>
    </row>
    <row r="264" spans="2:2" ht="12.75" customHeight="1">
      <c r="B264" s="1"/>
    </row>
    <row r="265" spans="2:2" ht="12.75" customHeight="1">
      <c r="B265" s="1"/>
    </row>
    <row r="266" spans="2:2" ht="12.75" customHeight="1">
      <c r="B266" s="1"/>
    </row>
    <row r="267" spans="2:2" ht="12.75" customHeight="1">
      <c r="B267" s="1"/>
    </row>
    <row r="268" spans="2:2" ht="12.75" customHeight="1">
      <c r="B268" s="1"/>
    </row>
    <row r="269" spans="2:2" ht="12.75" customHeight="1">
      <c r="B269" s="1"/>
    </row>
    <row r="270" spans="2:2" ht="12.75" customHeight="1">
      <c r="B270" s="1"/>
    </row>
    <row r="271" spans="2:2" ht="12.75" customHeight="1">
      <c r="B271" s="1"/>
    </row>
    <row r="272" spans="2:2" ht="12.75" customHeight="1">
      <c r="B272" s="1"/>
    </row>
    <row r="273" spans="2:2" ht="12.75" customHeight="1">
      <c r="B273" s="1"/>
    </row>
    <row r="274" spans="2:2" ht="12.75" customHeight="1">
      <c r="B274" s="1"/>
    </row>
    <row r="275" spans="2:2" ht="12.75" customHeight="1">
      <c r="B275" s="1"/>
    </row>
    <row r="276" spans="2:2" ht="12.75" customHeight="1">
      <c r="B276" s="1"/>
    </row>
    <row r="277" spans="2:2" ht="12.75" customHeight="1">
      <c r="B277" s="1"/>
    </row>
    <row r="278" spans="2:2" ht="12.75" customHeight="1">
      <c r="B278" s="1"/>
    </row>
    <row r="279" spans="2:2" ht="12.75" customHeight="1">
      <c r="B279" s="1"/>
    </row>
    <row r="280" spans="2:2" ht="12.75" customHeight="1">
      <c r="B280" s="1"/>
    </row>
    <row r="281" spans="2:2" ht="12.75" customHeight="1">
      <c r="B281" s="1"/>
    </row>
    <row r="282" spans="2:2" ht="12.75" customHeight="1">
      <c r="B282" s="1"/>
    </row>
    <row r="283" spans="2:2" ht="12.75" customHeight="1">
      <c r="B283" s="1"/>
    </row>
    <row r="284" spans="2:2" ht="12.75" customHeight="1">
      <c r="B284" s="1"/>
    </row>
    <row r="285" spans="2:2" ht="12.75" customHeight="1">
      <c r="B285" s="1"/>
    </row>
    <row r="286" spans="2:2" ht="12.75" customHeight="1">
      <c r="B286" s="1"/>
    </row>
    <row r="287" spans="2:2" ht="12.75" customHeight="1">
      <c r="B287" s="1"/>
    </row>
    <row r="288" spans="2:2" ht="12.75" customHeight="1">
      <c r="B288" s="1"/>
    </row>
    <row r="289" spans="2:2" ht="12.75" customHeight="1">
      <c r="B289" s="1"/>
    </row>
    <row r="290" spans="2:2" ht="12.75" customHeight="1">
      <c r="B290" s="1"/>
    </row>
    <row r="291" spans="2:2" ht="12.75" customHeight="1">
      <c r="B291" s="1"/>
    </row>
    <row r="292" spans="2:2" ht="12.75" customHeight="1">
      <c r="B292" s="1"/>
    </row>
    <row r="293" spans="2:2" ht="12.75" customHeight="1">
      <c r="B293" s="1"/>
    </row>
    <row r="294" spans="2:2" ht="12.75" customHeight="1">
      <c r="B294" s="1"/>
    </row>
    <row r="295" spans="2:2" ht="12.75" customHeight="1">
      <c r="B295" s="1"/>
    </row>
    <row r="296" spans="2:2" ht="12.75" customHeight="1">
      <c r="B296" s="1"/>
    </row>
    <row r="297" spans="2:2" ht="12.75" customHeight="1">
      <c r="B297" s="1"/>
    </row>
    <row r="298" spans="2:2" ht="12.75" customHeight="1">
      <c r="B298" s="1"/>
    </row>
    <row r="299" spans="2:2" ht="12.75" customHeight="1">
      <c r="B299" s="1"/>
    </row>
    <row r="300" spans="2:2" ht="12.75" customHeight="1">
      <c r="B300" s="1"/>
    </row>
    <row r="301" spans="2:2" ht="12.75" customHeight="1">
      <c r="B301" s="1"/>
    </row>
    <row r="302" spans="2:2" ht="12.75" customHeight="1">
      <c r="B302" s="1"/>
    </row>
    <row r="303" spans="2:2" ht="12.75" customHeight="1">
      <c r="B303" s="1"/>
    </row>
    <row r="304" spans="2:2" ht="12.75" customHeight="1">
      <c r="B304" s="1"/>
    </row>
    <row r="305" spans="2:2" ht="12.75" customHeight="1">
      <c r="B305" s="1"/>
    </row>
    <row r="306" spans="2:2" ht="12.75" customHeight="1">
      <c r="B306" s="1"/>
    </row>
    <row r="307" spans="2:2" ht="12.75" customHeight="1">
      <c r="B307" s="1"/>
    </row>
    <row r="308" spans="2:2" ht="12.75" customHeight="1">
      <c r="B308" s="1"/>
    </row>
    <row r="309" spans="2:2" ht="12.75" customHeight="1">
      <c r="B309" s="1"/>
    </row>
    <row r="310" spans="2:2" ht="12.75" customHeight="1">
      <c r="B310" s="1"/>
    </row>
    <row r="311" spans="2:2" ht="12.75" customHeight="1">
      <c r="B311" s="1"/>
    </row>
    <row r="312" spans="2:2" ht="12.75" customHeight="1">
      <c r="B312" s="1"/>
    </row>
    <row r="313" spans="2:2" ht="12.75" customHeight="1">
      <c r="B313" s="1"/>
    </row>
    <row r="314" spans="2:2" ht="12.75" customHeight="1">
      <c r="B314" s="1"/>
    </row>
    <row r="315" spans="2:2" ht="12.75" customHeight="1">
      <c r="B315" s="1"/>
    </row>
    <row r="316" spans="2:2" ht="12.75" customHeight="1">
      <c r="B316" s="1"/>
    </row>
    <row r="317" spans="2:2" ht="12.75" customHeight="1">
      <c r="B317" s="1"/>
    </row>
    <row r="318" spans="2:2" ht="12.75" customHeight="1">
      <c r="B318" s="1"/>
    </row>
    <row r="319" spans="2:2" ht="12.75" customHeight="1">
      <c r="B319" s="1"/>
    </row>
    <row r="320" spans="2:2" ht="12.75" customHeight="1">
      <c r="B320" s="1"/>
    </row>
    <row r="321" spans="2:2" ht="12.75" customHeight="1">
      <c r="B321" s="1"/>
    </row>
    <row r="322" spans="2:2" ht="12.75" customHeight="1">
      <c r="B322" s="1"/>
    </row>
    <row r="323" spans="2:2" ht="12.75" customHeight="1">
      <c r="B323" s="1"/>
    </row>
    <row r="324" spans="2:2" ht="12.75" customHeight="1">
      <c r="B324" s="1"/>
    </row>
    <row r="325" spans="2:2" ht="12.75" customHeight="1">
      <c r="B325" s="1"/>
    </row>
    <row r="326" spans="2:2" ht="12.75" customHeight="1">
      <c r="B326" s="1"/>
    </row>
    <row r="327" spans="2:2" ht="12.75" customHeight="1">
      <c r="B327" s="1"/>
    </row>
    <row r="328" spans="2:2" ht="12.75" customHeight="1">
      <c r="B328" s="1"/>
    </row>
    <row r="329" spans="2:2" ht="12.75" customHeight="1">
      <c r="B329" s="1"/>
    </row>
    <row r="330" spans="2:2" ht="12.75" customHeight="1">
      <c r="B330" s="1"/>
    </row>
    <row r="331" spans="2:2" ht="12.75" customHeight="1">
      <c r="B331" s="1"/>
    </row>
    <row r="332" spans="2:2" ht="12.75" customHeight="1">
      <c r="B332" s="1"/>
    </row>
    <row r="333" spans="2:2" ht="12.75" customHeight="1">
      <c r="B333" s="1"/>
    </row>
    <row r="334" spans="2:2" ht="12.75" customHeight="1">
      <c r="B334" s="1"/>
    </row>
    <row r="335" spans="2:2" ht="12.75" customHeight="1">
      <c r="B335" s="1"/>
    </row>
    <row r="336" spans="2:2" ht="12.75" customHeight="1">
      <c r="B336" s="1"/>
    </row>
    <row r="337" spans="2:2" ht="12.75" customHeight="1">
      <c r="B337" s="1"/>
    </row>
    <row r="338" spans="2:2" ht="12.75" customHeight="1">
      <c r="B338" s="1"/>
    </row>
    <row r="339" spans="2:2" ht="12.75" customHeight="1">
      <c r="B339" s="1"/>
    </row>
    <row r="340" spans="2:2" ht="12.75" customHeight="1">
      <c r="B340" s="1"/>
    </row>
    <row r="341" spans="2:2" ht="12.75" customHeight="1">
      <c r="B341" s="1"/>
    </row>
    <row r="342" spans="2:2" ht="12.75" customHeight="1">
      <c r="B342" s="1"/>
    </row>
    <row r="343" spans="2:2" ht="12.75" customHeight="1">
      <c r="B343" s="1"/>
    </row>
    <row r="344" spans="2:2" ht="12.75" customHeight="1">
      <c r="B344" s="1"/>
    </row>
    <row r="345" spans="2:2" ht="12.75" customHeight="1">
      <c r="B345" s="1"/>
    </row>
    <row r="346" spans="2:2" ht="12.75" customHeight="1">
      <c r="B346" s="1"/>
    </row>
    <row r="347" spans="2:2" ht="12.75" customHeight="1">
      <c r="B347" s="1"/>
    </row>
    <row r="348" spans="2:2" ht="12.75" customHeight="1">
      <c r="B348" s="1"/>
    </row>
    <row r="349" spans="2:2" ht="12.75" customHeight="1">
      <c r="B349" s="1"/>
    </row>
    <row r="350" spans="2:2" ht="12.75" customHeight="1">
      <c r="B350" s="1"/>
    </row>
    <row r="351" spans="2:2" ht="12.75" customHeight="1">
      <c r="B351" s="1"/>
    </row>
    <row r="352" spans="2:2" ht="12.75" customHeight="1">
      <c r="B352" s="1"/>
    </row>
    <row r="353" spans="2:2" ht="12.75" customHeight="1">
      <c r="B353" s="1"/>
    </row>
    <row r="354" spans="2:2" ht="12.75" customHeight="1">
      <c r="B354" s="1"/>
    </row>
    <row r="355" spans="2:2" ht="12.75" customHeight="1">
      <c r="B355" s="1"/>
    </row>
    <row r="356" spans="2:2" ht="12.75" customHeight="1">
      <c r="B356" s="1"/>
    </row>
    <row r="357" spans="2:2" ht="12.75" customHeight="1">
      <c r="B357" s="1"/>
    </row>
    <row r="358" spans="2:2" ht="12.75" customHeight="1">
      <c r="B358" s="1"/>
    </row>
    <row r="359" spans="2:2" ht="12.75" customHeight="1">
      <c r="B359" s="1"/>
    </row>
    <row r="360" spans="2:2" ht="12.75" customHeight="1">
      <c r="B360" s="1"/>
    </row>
    <row r="361" spans="2:2" ht="12.75" customHeight="1">
      <c r="B361" s="1"/>
    </row>
    <row r="362" spans="2:2" ht="12.75" customHeight="1">
      <c r="B362" s="1"/>
    </row>
    <row r="363" spans="2:2" ht="12.75" customHeight="1">
      <c r="B363" s="1"/>
    </row>
    <row r="364" spans="2:2" ht="12.75" customHeight="1">
      <c r="B364" s="1"/>
    </row>
    <row r="365" spans="2:2" ht="12.75" customHeight="1">
      <c r="B365" s="1"/>
    </row>
    <row r="366" spans="2:2" ht="12.75" customHeight="1">
      <c r="B366" s="1"/>
    </row>
    <row r="367" spans="2:2" ht="12.75" customHeight="1">
      <c r="B367" s="1"/>
    </row>
    <row r="368" spans="2:2" ht="12.75" customHeight="1">
      <c r="B368" s="1"/>
    </row>
    <row r="369" spans="2:2" ht="12.75" customHeight="1">
      <c r="B369" s="1"/>
    </row>
    <row r="370" spans="2:2" ht="12.75" customHeight="1">
      <c r="B370" s="1"/>
    </row>
    <row r="371" spans="2:2" ht="12.75" customHeight="1">
      <c r="B371" s="1"/>
    </row>
    <row r="372" spans="2:2" ht="12.75" customHeight="1">
      <c r="B372" s="1"/>
    </row>
    <row r="373" spans="2:2" ht="12.75" customHeight="1">
      <c r="B373" s="1"/>
    </row>
    <row r="374" spans="2:2" ht="12.75" customHeight="1">
      <c r="B374" s="1"/>
    </row>
    <row r="375" spans="2:2" ht="12.75" customHeight="1">
      <c r="B375" s="1"/>
    </row>
    <row r="376" spans="2:2" ht="12.75" customHeight="1">
      <c r="B376" s="1"/>
    </row>
    <row r="377" spans="2:2" ht="12.75" customHeight="1">
      <c r="B377" s="1"/>
    </row>
    <row r="378" spans="2:2" ht="12.75" customHeight="1">
      <c r="B378" s="1"/>
    </row>
    <row r="379" spans="2:2" ht="12.75" customHeight="1">
      <c r="B379" s="1"/>
    </row>
    <row r="380" spans="2:2" ht="12.75" customHeight="1">
      <c r="B380" s="1"/>
    </row>
    <row r="381" spans="2:2" ht="12.75" customHeight="1">
      <c r="B381" s="1"/>
    </row>
    <row r="382" spans="2:2" ht="12.75" customHeight="1">
      <c r="B382" s="1"/>
    </row>
    <row r="383" spans="2:2" ht="12.75" customHeight="1">
      <c r="B383" s="1"/>
    </row>
    <row r="384" spans="2:2" ht="12.75" customHeight="1">
      <c r="B384" s="1"/>
    </row>
    <row r="385" spans="2:2" ht="12.75" customHeight="1">
      <c r="B385" s="1"/>
    </row>
    <row r="386" spans="2:2" ht="12.75" customHeight="1">
      <c r="B386" s="1"/>
    </row>
    <row r="387" spans="2:2" ht="12.75" customHeight="1">
      <c r="B387" s="1"/>
    </row>
    <row r="388" spans="2:2" ht="12.75" customHeight="1">
      <c r="B388" s="1"/>
    </row>
    <row r="389" spans="2:2" ht="12.75" customHeight="1">
      <c r="B389" s="1"/>
    </row>
    <row r="390" spans="2:2" ht="12.75" customHeight="1">
      <c r="B390" s="1"/>
    </row>
    <row r="391" spans="2:2" ht="12.75" customHeight="1">
      <c r="B391" s="1"/>
    </row>
    <row r="392" spans="2:2" ht="12.75" customHeight="1">
      <c r="B392" s="1"/>
    </row>
    <row r="393" spans="2:2" ht="12.75" customHeight="1">
      <c r="B393" s="1"/>
    </row>
    <row r="394" spans="2:2" ht="12.75" customHeight="1">
      <c r="B394" s="1"/>
    </row>
    <row r="395" spans="2:2" ht="12.75" customHeight="1">
      <c r="B395" s="1"/>
    </row>
    <row r="396" spans="2:2" ht="12.75" customHeight="1">
      <c r="B396" s="1"/>
    </row>
    <row r="397" spans="2:2" ht="12.75" customHeight="1">
      <c r="B397" s="1"/>
    </row>
    <row r="398" spans="2:2" ht="12.75" customHeight="1">
      <c r="B398" s="1"/>
    </row>
    <row r="399" spans="2:2" ht="12.75" customHeight="1">
      <c r="B399" s="1"/>
    </row>
    <row r="400" spans="2:2" ht="12.75" customHeight="1">
      <c r="B400" s="1"/>
    </row>
    <row r="401" spans="2:2" ht="12.75" customHeight="1">
      <c r="B401" s="1"/>
    </row>
    <row r="402" spans="2:2" ht="12.75" customHeight="1">
      <c r="B402" s="1"/>
    </row>
    <row r="403" spans="2:2" ht="12.75" customHeight="1">
      <c r="B403" s="1"/>
    </row>
    <row r="404" spans="2:2" ht="12.75" customHeight="1">
      <c r="B404" s="1"/>
    </row>
    <row r="405" spans="2:2" ht="12.75" customHeight="1">
      <c r="B405" s="1"/>
    </row>
    <row r="406" spans="2:2" ht="12.75" customHeight="1">
      <c r="B406" s="1"/>
    </row>
    <row r="407" spans="2:2" ht="12.75" customHeight="1">
      <c r="B407" s="1"/>
    </row>
    <row r="408" spans="2:2" ht="12.75" customHeight="1">
      <c r="B408" s="1"/>
    </row>
    <row r="409" spans="2:2" ht="12.75" customHeight="1">
      <c r="B409" s="1"/>
    </row>
    <row r="410" spans="2:2" ht="12.75" customHeight="1">
      <c r="B410" s="1"/>
    </row>
    <row r="411" spans="2:2" ht="12.75" customHeight="1">
      <c r="B411" s="1"/>
    </row>
    <row r="412" spans="2:2" ht="12.75" customHeight="1">
      <c r="B412" s="1"/>
    </row>
    <row r="413" spans="2:2" ht="12.75" customHeight="1">
      <c r="B413" s="1"/>
    </row>
    <row r="414" spans="2:2" ht="12.75" customHeight="1">
      <c r="B414" s="1"/>
    </row>
    <row r="415" spans="2:2" ht="12.75" customHeight="1">
      <c r="B415" s="1"/>
    </row>
    <row r="416" spans="2:2" ht="12.75" customHeight="1">
      <c r="B416" s="1"/>
    </row>
    <row r="417" spans="2:2" ht="12.75" customHeight="1">
      <c r="B417" s="1"/>
    </row>
    <row r="418" spans="2:2" ht="12.75" customHeight="1">
      <c r="B418" s="1"/>
    </row>
    <row r="419" spans="2:2" ht="12.75" customHeight="1">
      <c r="B419" s="1"/>
    </row>
    <row r="420" spans="2:2" ht="12.75" customHeight="1">
      <c r="B420" s="1"/>
    </row>
    <row r="421" spans="2:2" ht="12.75" customHeight="1">
      <c r="B421" s="1"/>
    </row>
    <row r="422" spans="2:2" ht="12.75" customHeight="1">
      <c r="B422" s="1"/>
    </row>
    <row r="423" spans="2:2" ht="12.75" customHeight="1">
      <c r="B423" s="1"/>
    </row>
    <row r="424" spans="2:2" ht="12.75" customHeight="1">
      <c r="B424" s="1"/>
    </row>
    <row r="425" spans="2:2" ht="12.75" customHeight="1">
      <c r="B425" s="1"/>
    </row>
    <row r="426" spans="2:2" ht="12.75" customHeight="1">
      <c r="B426" s="1"/>
    </row>
    <row r="427" spans="2:2" ht="12.75" customHeight="1">
      <c r="B427" s="1"/>
    </row>
    <row r="428" spans="2:2" ht="12.75" customHeight="1">
      <c r="B428" s="1"/>
    </row>
    <row r="429" spans="2:2" ht="12.75" customHeight="1">
      <c r="B429" s="1"/>
    </row>
    <row r="430" spans="2:2" ht="12.75" customHeight="1">
      <c r="B430" s="1"/>
    </row>
    <row r="431" spans="2:2" ht="12.75" customHeight="1">
      <c r="B431" s="1"/>
    </row>
    <row r="432" spans="2:2" ht="12.75" customHeight="1">
      <c r="B432" s="1"/>
    </row>
    <row r="433" spans="2:2" ht="12.75" customHeight="1">
      <c r="B433" s="1"/>
    </row>
    <row r="434" spans="2:2" ht="12.75" customHeight="1">
      <c r="B434" s="1"/>
    </row>
    <row r="435" spans="2:2" ht="12.75" customHeight="1">
      <c r="B435" s="1"/>
    </row>
    <row r="436" spans="2:2" ht="12.75" customHeight="1">
      <c r="B436" s="1"/>
    </row>
    <row r="437" spans="2:2" ht="12.75" customHeight="1">
      <c r="B437" s="1"/>
    </row>
    <row r="438" spans="2:2" ht="12.75" customHeight="1">
      <c r="B438" s="1"/>
    </row>
    <row r="439" spans="2:2" ht="12.75" customHeight="1">
      <c r="B439" s="1"/>
    </row>
    <row r="440" spans="2:2" ht="12.75" customHeight="1">
      <c r="B440" s="1"/>
    </row>
    <row r="441" spans="2:2" ht="12.75" customHeight="1">
      <c r="B441" s="1"/>
    </row>
    <row r="442" spans="2:2" ht="12.75" customHeight="1">
      <c r="B442" s="1"/>
    </row>
    <row r="443" spans="2:2" ht="12.75" customHeight="1">
      <c r="B443" s="1"/>
    </row>
    <row r="444" spans="2:2" ht="12.75" customHeight="1">
      <c r="B444" s="1"/>
    </row>
    <row r="445" spans="2:2" ht="12.75" customHeight="1">
      <c r="B445" s="1"/>
    </row>
    <row r="446" spans="2:2" ht="12.75" customHeight="1">
      <c r="B446" s="1"/>
    </row>
    <row r="447" spans="2:2" ht="12.75" customHeight="1">
      <c r="B447" s="1"/>
    </row>
    <row r="448" spans="2:2" ht="12.75" customHeight="1">
      <c r="B448" s="1"/>
    </row>
    <row r="449" spans="2:2" ht="12.75" customHeight="1">
      <c r="B449" s="1"/>
    </row>
    <row r="450" spans="2:2" ht="12.75" customHeight="1">
      <c r="B450" s="1"/>
    </row>
    <row r="451" spans="2:2" ht="12.75" customHeight="1">
      <c r="B451" s="1"/>
    </row>
    <row r="452" spans="2:2" ht="12.75" customHeight="1">
      <c r="B452" s="1"/>
    </row>
    <row r="453" spans="2:2" ht="12.75" customHeight="1">
      <c r="B453" s="1"/>
    </row>
    <row r="454" spans="2:2" ht="12.75" customHeight="1">
      <c r="B454" s="1"/>
    </row>
    <row r="455" spans="2:2" ht="12.75" customHeight="1">
      <c r="B455" s="1"/>
    </row>
    <row r="456" spans="2:2" ht="12.75" customHeight="1">
      <c r="B456" s="1"/>
    </row>
    <row r="457" spans="2:2" ht="12.75" customHeight="1">
      <c r="B457" s="1"/>
    </row>
    <row r="458" spans="2:2" ht="12.75" customHeight="1">
      <c r="B458" s="1"/>
    </row>
    <row r="459" spans="2:2" ht="12.75" customHeight="1">
      <c r="B459" s="1"/>
    </row>
    <row r="460" spans="2:2" ht="12.75" customHeight="1">
      <c r="B460" s="1"/>
    </row>
    <row r="461" spans="2:2" ht="12.75" customHeight="1">
      <c r="B461" s="1"/>
    </row>
    <row r="462" spans="2:2" ht="12.75" customHeight="1">
      <c r="B462" s="1"/>
    </row>
    <row r="463" spans="2:2" ht="12.75" customHeight="1">
      <c r="B463" s="1"/>
    </row>
    <row r="464" spans="2:2" ht="12.75" customHeight="1">
      <c r="B464" s="1"/>
    </row>
    <row r="465" spans="2:2" ht="12.75" customHeight="1">
      <c r="B465" s="1"/>
    </row>
    <row r="466" spans="2:2" ht="12.75" customHeight="1">
      <c r="B466" s="1"/>
    </row>
    <row r="467" spans="2:2" ht="12.75" customHeight="1">
      <c r="B467" s="1"/>
    </row>
    <row r="468" spans="2:2" ht="12.75" customHeight="1">
      <c r="B468" s="1"/>
    </row>
    <row r="469" spans="2:2" ht="12.75" customHeight="1">
      <c r="B469" s="1"/>
    </row>
    <row r="470" spans="2:2" ht="12.75" customHeight="1">
      <c r="B470" s="1"/>
    </row>
    <row r="471" spans="2:2" ht="12.75" customHeight="1">
      <c r="B471" s="1"/>
    </row>
    <row r="472" spans="2:2" ht="12.75" customHeight="1">
      <c r="B472" s="1"/>
    </row>
    <row r="473" spans="2:2" ht="12.75" customHeight="1">
      <c r="B473" s="1"/>
    </row>
    <row r="474" spans="2:2" ht="12.75" customHeight="1">
      <c r="B474" s="1"/>
    </row>
    <row r="475" spans="2:2" ht="12.75" customHeight="1">
      <c r="B475" s="1"/>
    </row>
    <row r="476" spans="2:2" ht="12.75" customHeight="1">
      <c r="B476" s="1"/>
    </row>
    <row r="477" spans="2:2" ht="12.75" customHeight="1">
      <c r="B477" s="1"/>
    </row>
    <row r="478" spans="2:2" ht="12.75" customHeight="1">
      <c r="B478" s="1"/>
    </row>
    <row r="479" spans="2:2" ht="12.75" customHeight="1">
      <c r="B479" s="1"/>
    </row>
    <row r="480" spans="2:2" ht="12.75" customHeight="1">
      <c r="B480" s="1"/>
    </row>
    <row r="481" spans="2:2" ht="12.75" customHeight="1">
      <c r="B481" s="1"/>
    </row>
    <row r="482" spans="2:2" ht="12.75" customHeight="1">
      <c r="B482" s="1"/>
    </row>
    <row r="483" spans="2:2" ht="12.75" customHeight="1">
      <c r="B483" s="1"/>
    </row>
    <row r="484" spans="2:2" ht="12.75" customHeight="1">
      <c r="B484" s="1"/>
    </row>
    <row r="485" spans="2:2" ht="12.75" customHeight="1">
      <c r="B485" s="1"/>
    </row>
    <row r="486" spans="2:2" ht="12.75" customHeight="1">
      <c r="B486" s="1"/>
    </row>
    <row r="487" spans="2:2" ht="12.75" customHeight="1">
      <c r="B487" s="1"/>
    </row>
    <row r="488" spans="2:2" ht="12.75" customHeight="1">
      <c r="B488" s="1"/>
    </row>
    <row r="489" spans="2:2" ht="12.75" customHeight="1">
      <c r="B489" s="1"/>
    </row>
    <row r="490" spans="2:2" ht="12.75" customHeight="1">
      <c r="B490" s="1"/>
    </row>
    <row r="491" spans="2:2" ht="12.75" customHeight="1">
      <c r="B491" s="1"/>
    </row>
    <row r="492" spans="2:2" ht="12.75" customHeight="1">
      <c r="B492" s="1"/>
    </row>
    <row r="493" spans="2:2" ht="12.75" customHeight="1">
      <c r="B493" s="1"/>
    </row>
    <row r="494" spans="2:2" ht="12.75" customHeight="1">
      <c r="B494" s="1"/>
    </row>
    <row r="495" spans="2:2" ht="12.75" customHeight="1">
      <c r="B495" s="1"/>
    </row>
    <row r="496" spans="2:2" ht="12.75" customHeight="1">
      <c r="B496" s="1"/>
    </row>
    <row r="497" spans="2:2" ht="12.75" customHeight="1">
      <c r="B497" s="1"/>
    </row>
    <row r="498" spans="2:2" ht="12.75" customHeight="1">
      <c r="B498" s="1"/>
    </row>
    <row r="499" spans="2:2" ht="12.75" customHeight="1">
      <c r="B499" s="1"/>
    </row>
    <row r="500" spans="2:2" ht="12.75" customHeight="1">
      <c r="B500" s="1"/>
    </row>
    <row r="501" spans="2:2" ht="12.75" customHeight="1">
      <c r="B501" s="1"/>
    </row>
    <row r="502" spans="2:2" ht="12.75" customHeight="1">
      <c r="B502" s="1"/>
    </row>
    <row r="503" spans="2:2" ht="12.75" customHeight="1">
      <c r="B503" s="1"/>
    </row>
    <row r="504" spans="2:2" ht="12.75" customHeight="1">
      <c r="B504" s="1"/>
    </row>
    <row r="505" spans="2:2" ht="12.75" customHeight="1">
      <c r="B505" s="1"/>
    </row>
    <row r="506" spans="2:2" ht="12.75" customHeight="1">
      <c r="B506" s="1"/>
    </row>
    <row r="507" spans="2:2" ht="12.75" customHeight="1">
      <c r="B507" s="1"/>
    </row>
    <row r="508" spans="2:2" ht="12.75" customHeight="1">
      <c r="B508" s="1"/>
    </row>
    <row r="509" spans="2:2" ht="12.75" customHeight="1">
      <c r="B509" s="1"/>
    </row>
    <row r="510" spans="2:2" ht="12.75" customHeight="1">
      <c r="B510" s="1"/>
    </row>
    <row r="511" spans="2:2" ht="12.75" customHeight="1">
      <c r="B511" s="1"/>
    </row>
    <row r="512" spans="2:2" ht="12.75" customHeight="1">
      <c r="B512" s="1"/>
    </row>
    <row r="513" spans="2:2" ht="12.75" customHeight="1">
      <c r="B513" s="1"/>
    </row>
    <row r="514" spans="2:2" ht="12.75" customHeight="1">
      <c r="B514" s="1"/>
    </row>
    <row r="515" spans="2:2" ht="12.75" customHeight="1">
      <c r="B515" s="1"/>
    </row>
    <row r="516" spans="2:2" ht="12.75" customHeight="1">
      <c r="B516" s="1"/>
    </row>
    <row r="517" spans="2:2" ht="12.75" customHeight="1">
      <c r="B517" s="1"/>
    </row>
    <row r="518" spans="2:2" ht="12.75" customHeight="1">
      <c r="B518" s="1"/>
    </row>
    <row r="519" spans="2:2" ht="12.75" customHeight="1">
      <c r="B519" s="1"/>
    </row>
    <row r="520" spans="2:2" ht="12.75" customHeight="1">
      <c r="B520" s="1"/>
    </row>
    <row r="521" spans="2:2" ht="12.75" customHeight="1">
      <c r="B521" s="1"/>
    </row>
    <row r="522" spans="2:2" ht="12.75" customHeight="1">
      <c r="B522" s="1"/>
    </row>
    <row r="523" spans="2:2" ht="12.75" customHeight="1">
      <c r="B523" s="1"/>
    </row>
    <row r="524" spans="2:2" ht="12.75" customHeight="1">
      <c r="B524" s="1"/>
    </row>
    <row r="525" spans="2:2" ht="12.75" customHeight="1">
      <c r="B525" s="1"/>
    </row>
    <row r="526" spans="2:2" ht="12.75" customHeight="1">
      <c r="B526" s="1"/>
    </row>
    <row r="527" spans="2:2" ht="12.75" customHeight="1">
      <c r="B527" s="1"/>
    </row>
    <row r="528" spans="2:2" ht="12.75" customHeight="1">
      <c r="B528" s="1"/>
    </row>
    <row r="529" spans="2:2" ht="12.75" customHeight="1">
      <c r="B529" s="1"/>
    </row>
    <row r="530" spans="2:2" ht="12.75" customHeight="1">
      <c r="B530" s="1"/>
    </row>
    <row r="531" spans="2:2" ht="12.75" customHeight="1">
      <c r="B531" s="1"/>
    </row>
    <row r="532" spans="2:2" ht="12.75" customHeight="1">
      <c r="B532" s="1"/>
    </row>
    <row r="533" spans="2:2" ht="12.75" customHeight="1">
      <c r="B533" s="1"/>
    </row>
    <row r="534" spans="2:2" ht="12.75" customHeight="1">
      <c r="B534" s="1"/>
    </row>
    <row r="535" spans="2:2" ht="12.75" customHeight="1">
      <c r="B535" s="1"/>
    </row>
    <row r="536" spans="2:2" ht="12.75" customHeight="1">
      <c r="B536" s="1"/>
    </row>
    <row r="537" spans="2:2" ht="12.75" customHeight="1">
      <c r="B537" s="1"/>
    </row>
    <row r="538" spans="2:2" ht="12.75" customHeight="1">
      <c r="B538" s="1"/>
    </row>
    <row r="539" spans="2:2" ht="12.75" customHeight="1">
      <c r="B539" s="1"/>
    </row>
    <row r="540" spans="2:2" ht="12.75" customHeight="1">
      <c r="B540" s="1"/>
    </row>
    <row r="541" spans="2:2" ht="12.75" customHeight="1">
      <c r="B541" s="1"/>
    </row>
    <row r="542" spans="2:2" ht="12.75" customHeight="1">
      <c r="B542" s="1"/>
    </row>
    <row r="543" spans="2:2" ht="12.75" customHeight="1">
      <c r="B543" s="1"/>
    </row>
    <row r="544" spans="2:2" ht="12.75" customHeight="1">
      <c r="B544" s="1"/>
    </row>
    <row r="545" spans="2:2" ht="12.75" customHeight="1">
      <c r="B545" s="1"/>
    </row>
    <row r="546" spans="2:2" ht="12.75" customHeight="1">
      <c r="B546" s="1"/>
    </row>
    <row r="547" spans="2:2" ht="12.75" customHeight="1">
      <c r="B547" s="1"/>
    </row>
    <row r="548" spans="2:2" ht="12.75" customHeight="1">
      <c r="B548" s="1"/>
    </row>
    <row r="549" spans="2:2" ht="12.75" customHeight="1">
      <c r="B549" s="1"/>
    </row>
    <row r="550" spans="2:2" ht="12.75" customHeight="1">
      <c r="B550" s="1"/>
    </row>
    <row r="551" spans="2:2" ht="12.75" customHeight="1">
      <c r="B551" s="1"/>
    </row>
    <row r="552" spans="2:2" ht="12.75" customHeight="1">
      <c r="B552" s="1"/>
    </row>
    <row r="553" spans="2:2" ht="12.75" customHeight="1">
      <c r="B553" s="1"/>
    </row>
    <row r="554" spans="2:2" ht="12.75" customHeight="1">
      <c r="B554" s="1"/>
    </row>
    <row r="555" spans="2:2" ht="12.75" customHeight="1">
      <c r="B555" s="1"/>
    </row>
    <row r="556" spans="2:2" ht="12.75" customHeight="1">
      <c r="B556" s="1"/>
    </row>
    <row r="557" spans="2:2" ht="12.75" customHeight="1">
      <c r="B557" s="1"/>
    </row>
    <row r="558" spans="2:2" ht="12.75" customHeight="1">
      <c r="B558" s="1"/>
    </row>
    <row r="559" spans="2:2" ht="12.75" customHeight="1">
      <c r="B559" s="1"/>
    </row>
    <row r="560" spans="2:2" ht="12.75" customHeight="1">
      <c r="B560" s="1"/>
    </row>
    <row r="561" spans="2:2" ht="12.75" customHeight="1">
      <c r="B561" s="1"/>
    </row>
    <row r="562" spans="2:2" ht="12.75" customHeight="1">
      <c r="B562" s="1"/>
    </row>
    <row r="563" spans="2:2" ht="12.75" customHeight="1">
      <c r="B563" s="1"/>
    </row>
    <row r="564" spans="2:2" ht="12.75" customHeight="1">
      <c r="B564" s="1"/>
    </row>
    <row r="565" spans="2:2" ht="12.75" customHeight="1">
      <c r="B565" s="1"/>
    </row>
    <row r="566" spans="2:2" ht="12.75" customHeight="1">
      <c r="B566" s="1"/>
    </row>
    <row r="567" spans="2:2" ht="12.75" customHeight="1">
      <c r="B567" s="1"/>
    </row>
    <row r="568" spans="2:2" ht="12.75" customHeight="1">
      <c r="B568" s="1"/>
    </row>
    <row r="569" spans="2:2" ht="12.75" customHeight="1">
      <c r="B569" s="1"/>
    </row>
    <row r="570" spans="2:2" ht="12.75" customHeight="1">
      <c r="B570" s="1"/>
    </row>
    <row r="571" spans="2:2" ht="12.75" customHeight="1">
      <c r="B571" s="1"/>
    </row>
    <row r="572" spans="2:2" ht="12.75" customHeight="1">
      <c r="B572" s="1"/>
    </row>
    <row r="573" spans="2:2" ht="12.75" customHeight="1">
      <c r="B573" s="1"/>
    </row>
    <row r="574" spans="2:2" ht="12.75" customHeight="1">
      <c r="B574" s="1"/>
    </row>
    <row r="575" spans="2:2" ht="12.75" customHeight="1">
      <c r="B575" s="1"/>
    </row>
    <row r="576" spans="2:2" ht="12.75" customHeight="1">
      <c r="B576" s="1"/>
    </row>
    <row r="577" spans="2:2" ht="12.75" customHeight="1">
      <c r="B577" s="1"/>
    </row>
    <row r="578" spans="2:2" ht="12.75" customHeight="1">
      <c r="B578" s="1"/>
    </row>
    <row r="579" spans="2:2" ht="12.75" customHeight="1">
      <c r="B579" s="1"/>
    </row>
    <row r="580" spans="2:2" ht="12.75" customHeight="1">
      <c r="B580" s="1"/>
    </row>
    <row r="581" spans="2:2" ht="12.75" customHeight="1">
      <c r="B581" s="1"/>
    </row>
    <row r="582" spans="2:2" ht="12.75" customHeight="1">
      <c r="B582" s="1"/>
    </row>
    <row r="583" spans="2:2" ht="12.75" customHeight="1">
      <c r="B583" s="1"/>
    </row>
    <row r="584" spans="2:2" ht="12.75" customHeight="1">
      <c r="B584" s="1"/>
    </row>
    <row r="585" spans="2:2" ht="12.75" customHeight="1">
      <c r="B585" s="1"/>
    </row>
    <row r="586" spans="2:2" ht="12.75" customHeight="1">
      <c r="B586" s="1"/>
    </row>
    <row r="587" spans="2:2" ht="12.75" customHeight="1">
      <c r="B587" s="1"/>
    </row>
    <row r="588" spans="2:2" ht="12.75" customHeight="1">
      <c r="B588" s="1"/>
    </row>
    <row r="589" spans="2:2" ht="12.75" customHeight="1">
      <c r="B589" s="1"/>
    </row>
    <row r="590" spans="2:2" ht="12.75" customHeight="1">
      <c r="B590" s="1"/>
    </row>
    <row r="591" spans="2:2" ht="12.75" customHeight="1">
      <c r="B591" s="1"/>
    </row>
    <row r="592" spans="2:2" ht="12.75" customHeight="1">
      <c r="B592" s="1"/>
    </row>
    <row r="593" spans="2:2" ht="12.75" customHeight="1">
      <c r="B593" s="1"/>
    </row>
    <row r="594" spans="2:2" ht="12.75" customHeight="1">
      <c r="B594" s="1"/>
    </row>
    <row r="595" spans="2:2" ht="12.75" customHeight="1">
      <c r="B595" s="1"/>
    </row>
    <row r="596" spans="2:2" ht="12.75" customHeight="1">
      <c r="B596" s="1"/>
    </row>
    <row r="597" spans="2:2" ht="12.75" customHeight="1">
      <c r="B597" s="1"/>
    </row>
    <row r="598" spans="2:2" ht="12.75" customHeight="1">
      <c r="B598" s="1"/>
    </row>
    <row r="599" spans="2:2" ht="12.75" customHeight="1">
      <c r="B599" s="1"/>
    </row>
    <row r="600" spans="2:2" ht="12.75" customHeight="1">
      <c r="B600" s="1"/>
    </row>
    <row r="601" spans="2:2" ht="12.75" customHeight="1">
      <c r="B601" s="1"/>
    </row>
    <row r="602" spans="2:2" ht="12.75" customHeight="1">
      <c r="B602" s="1"/>
    </row>
    <row r="603" spans="2:2" ht="12.75" customHeight="1">
      <c r="B603" s="1"/>
    </row>
    <row r="604" spans="2:2" ht="12.75" customHeight="1">
      <c r="B604" s="1"/>
    </row>
    <row r="605" spans="2:2" ht="12.75" customHeight="1">
      <c r="B605" s="1"/>
    </row>
    <row r="606" spans="2:2" ht="12.75" customHeight="1">
      <c r="B606" s="1"/>
    </row>
    <row r="607" spans="2:2" ht="12.75" customHeight="1">
      <c r="B607" s="1"/>
    </row>
    <row r="608" spans="2:2" ht="12.75" customHeight="1">
      <c r="B608" s="1"/>
    </row>
    <row r="609" spans="2:2" ht="12.75" customHeight="1">
      <c r="B609" s="1"/>
    </row>
    <row r="610" spans="2:2" ht="12.75" customHeight="1">
      <c r="B610" s="1"/>
    </row>
    <row r="611" spans="2:2" ht="12.75" customHeight="1">
      <c r="B611" s="1"/>
    </row>
    <row r="612" spans="2:2" ht="12.75" customHeight="1">
      <c r="B612" s="1"/>
    </row>
    <row r="613" spans="2:2" ht="12.75" customHeight="1">
      <c r="B613" s="1"/>
    </row>
    <row r="614" spans="2:2" ht="12.75" customHeight="1">
      <c r="B614" s="1"/>
    </row>
    <row r="615" spans="2:2" ht="12.75" customHeight="1">
      <c r="B615" s="1"/>
    </row>
    <row r="616" spans="2:2" ht="12.75" customHeight="1">
      <c r="B616" s="1"/>
    </row>
    <row r="617" spans="2:2" ht="12.75" customHeight="1">
      <c r="B617" s="1"/>
    </row>
    <row r="618" spans="2:2" ht="12.75" customHeight="1">
      <c r="B618" s="1"/>
    </row>
    <row r="619" spans="2:2" ht="12.75" customHeight="1">
      <c r="B619" s="1"/>
    </row>
    <row r="620" spans="2:2" ht="12.75" customHeight="1">
      <c r="B620" s="1"/>
    </row>
    <row r="621" spans="2:2" ht="12.75" customHeight="1">
      <c r="B621" s="1"/>
    </row>
    <row r="622" spans="2:2" ht="12.75" customHeight="1">
      <c r="B622" s="1"/>
    </row>
    <row r="623" spans="2:2" ht="12.75" customHeight="1">
      <c r="B623" s="1"/>
    </row>
    <row r="624" spans="2:2" ht="12.75" customHeight="1">
      <c r="B624" s="1"/>
    </row>
    <row r="625" spans="2:2" ht="12.75" customHeight="1">
      <c r="B625" s="1"/>
    </row>
    <row r="626" spans="2:2" ht="12.75" customHeight="1">
      <c r="B626" s="1"/>
    </row>
    <row r="627" spans="2:2" ht="12.75" customHeight="1">
      <c r="B627" s="1"/>
    </row>
    <row r="628" spans="2:2" ht="12.75" customHeight="1">
      <c r="B628" s="1"/>
    </row>
    <row r="629" spans="2:2" ht="12.75" customHeight="1">
      <c r="B629" s="1"/>
    </row>
    <row r="630" spans="2:2" ht="12.75" customHeight="1">
      <c r="B630" s="1"/>
    </row>
    <row r="631" spans="2:2" ht="12.75" customHeight="1">
      <c r="B631" s="1"/>
    </row>
    <row r="632" spans="2:2" ht="12.75" customHeight="1">
      <c r="B632" s="1"/>
    </row>
    <row r="633" spans="2:2" ht="12.75" customHeight="1">
      <c r="B633" s="1"/>
    </row>
    <row r="634" spans="2:2" ht="12.75" customHeight="1">
      <c r="B634" s="1"/>
    </row>
    <row r="635" spans="2:2" ht="12.75" customHeight="1">
      <c r="B635" s="1"/>
    </row>
    <row r="636" spans="2:2" ht="12.75" customHeight="1">
      <c r="B636" s="1"/>
    </row>
    <row r="637" spans="2:2" ht="12.75" customHeight="1">
      <c r="B637" s="1"/>
    </row>
    <row r="638" spans="2:2" ht="12.75" customHeight="1">
      <c r="B638" s="1"/>
    </row>
    <row r="639" spans="2:2" ht="12.75" customHeight="1">
      <c r="B639" s="1"/>
    </row>
    <row r="640" spans="2:2" ht="12.75" customHeight="1">
      <c r="B640" s="1"/>
    </row>
    <row r="641" spans="2:2" ht="12.75" customHeight="1">
      <c r="B641" s="1"/>
    </row>
    <row r="642" spans="2:2" ht="12.75" customHeight="1">
      <c r="B642" s="1"/>
    </row>
    <row r="643" spans="2:2" ht="12.75" customHeight="1">
      <c r="B643" s="1"/>
    </row>
    <row r="644" spans="2:2" ht="12.75" customHeight="1">
      <c r="B644" s="1"/>
    </row>
    <row r="645" spans="2:2" ht="12.75" customHeight="1">
      <c r="B645" s="1"/>
    </row>
    <row r="646" spans="2:2" ht="12.75" customHeight="1">
      <c r="B646" s="1"/>
    </row>
    <row r="647" spans="2:2" ht="12.75" customHeight="1">
      <c r="B647" s="1"/>
    </row>
    <row r="648" spans="2:2" ht="12.75" customHeight="1">
      <c r="B648" s="1"/>
    </row>
    <row r="649" spans="2:2" ht="12.75" customHeight="1">
      <c r="B649" s="1"/>
    </row>
    <row r="650" spans="2:2" ht="12.75" customHeight="1">
      <c r="B650" s="1"/>
    </row>
    <row r="651" spans="2:2" ht="12.75" customHeight="1">
      <c r="B651" s="1"/>
    </row>
    <row r="652" spans="2:2" ht="12.75" customHeight="1">
      <c r="B652" s="1"/>
    </row>
    <row r="653" spans="2:2" ht="12.75" customHeight="1">
      <c r="B653" s="1"/>
    </row>
    <row r="654" spans="2:2" ht="12.75" customHeight="1">
      <c r="B654" s="1"/>
    </row>
    <row r="655" spans="2:2" ht="12.75" customHeight="1">
      <c r="B655" s="1"/>
    </row>
    <row r="656" spans="2:2" ht="12.75" customHeight="1">
      <c r="B656" s="1"/>
    </row>
    <row r="657" spans="2:2" ht="12.75" customHeight="1">
      <c r="B657" s="1"/>
    </row>
    <row r="658" spans="2:2" ht="12.75" customHeight="1">
      <c r="B658" s="1"/>
    </row>
    <row r="659" spans="2:2" ht="12.75" customHeight="1">
      <c r="B659" s="1"/>
    </row>
    <row r="660" spans="2:2" ht="12.75" customHeight="1">
      <c r="B660" s="1"/>
    </row>
    <row r="661" spans="2:2" ht="12.75" customHeight="1">
      <c r="B661" s="1"/>
    </row>
    <row r="662" spans="2:2" ht="12.75" customHeight="1">
      <c r="B662" s="1"/>
    </row>
    <row r="663" spans="2:2" ht="12.75" customHeight="1">
      <c r="B663" s="1"/>
    </row>
    <row r="664" spans="2:2" ht="12.75" customHeight="1">
      <c r="B664" s="1"/>
    </row>
    <row r="665" spans="2:2" ht="12.75" customHeight="1">
      <c r="B665" s="1"/>
    </row>
    <row r="666" spans="2:2" ht="12.75" customHeight="1">
      <c r="B666" s="1"/>
    </row>
    <row r="667" spans="2:2" ht="12.75" customHeight="1">
      <c r="B667" s="1"/>
    </row>
    <row r="668" spans="2:2" ht="12.75" customHeight="1">
      <c r="B668" s="1"/>
    </row>
    <row r="669" spans="2:2" ht="12.75" customHeight="1">
      <c r="B669" s="1"/>
    </row>
    <row r="670" spans="2:2" ht="12.75" customHeight="1">
      <c r="B670" s="1"/>
    </row>
    <row r="671" spans="2:2" ht="12.75" customHeight="1">
      <c r="B671" s="1"/>
    </row>
    <row r="672" spans="2:2" ht="12.75" customHeight="1">
      <c r="B672" s="1"/>
    </row>
    <row r="673" spans="2:2" ht="12.75" customHeight="1">
      <c r="B673" s="1"/>
    </row>
    <row r="674" spans="2:2" ht="12.75" customHeight="1">
      <c r="B674" s="1"/>
    </row>
    <row r="675" spans="2:2" ht="12.75" customHeight="1">
      <c r="B675" s="1"/>
    </row>
    <row r="676" spans="2:2" ht="12.75" customHeight="1">
      <c r="B676" s="1"/>
    </row>
    <row r="677" spans="2:2" ht="12.75" customHeight="1">
      <c r="B677" s="1"/>
    </row>
    <row r="678" spans="2:2" ht="12.75" customHeight="1">
      <c r="B678" s="1"/>
    </row>
    <row r="679" spans="2:2" ht="12.75" customHeight="1">
      <c r="B679" s="1"/>
    </row>
    <row r="680" spans="2:2" ht="12.75" customHeight="1">
      <c r="B680" s="1"/>
    </row>
    <row r="681" spans="2:2" ht="12.75" customHeight="1">
      <c r="B681" s="1"/>
    </row>
    <row r="682" spans="2:2" ht="12.75" customHeight="1">
      <c r="B682" s="1"/>
    </row>
    <row r="683" spans="2:2" ht="12.75" customHeight="1">
      <c r="B683" s="1"/>
    </row>
    <row r="684" spans="2:2" ht="12.75" customHeight="1">
      <c r="B684" s="1"/>
    </row>
    <row r="685" spans="2:2" ht="12.75" customHeight="1">
      <c r="B685" s="1"/>
    </row>
    <row r="686" spans="2:2" ht="12.75" customHeight="1">
      <c r="B686" s="1"/>
    </row>
    <row r="687" spans="2:2" ht="12.75" customHeight="1">
      <c r="B687" s="1"/>
    </row>
    <row r="688" spans="2:2" ht="12.75" customHeight="1">
      <c r="B688" s="1"/>
    </row>
    <row r="689" spans="2:2" ht="12.75" customHeight="1">
      <c r="B689" s="1"/>
    </row>
    <row r="690" spans="2:2" ht="12.75" customHeight="1">
      <c r="B690" s="1"/>
    </row>
    <row r="691" spans="2:2" ht="12.75" customHeight="1">
      <c r="B691" s="1"/>
    </row>
    <row r="692" spans="2:2" ht="12.75" customHeight="1">
      <c r="B692" s="1"/>
    </row>
    <row r="693" spans="2:2" ht="12.75" customHeight="1">
      <c r="B693" s="1"/>
    </row>
    <row r="694" spans="2:2" ht="12.75" customHeight="1">
      <c r="B694" s="1"/>
    </row>
    <row r="695" spans="2:2" ht="12.75" customHeight="1">
      <c r="B695" s="1"/>
    </row>
    <row r="696" spans="2:2" ht="12.75" customHeight="1">
      <c r="B696" s="1"/>
    </row>
    <row r="697" spans="2:2" ht="12.75" customHeight="1">
      <c r="B697" s="1"/>
    </row>
    <row r="698" spans="2:2" ht="12.75" customHeight="1">
      <c r="B698" s="1"/>
    </row>
    <row r="699" spans="2:2" ht="12.75" customHeight="1">
      <c r="B699" s="1"/>
    </row>
    <row r="700" spans="2:2" ht="12.75" customHeight="1">
      <c r="B700" s="1"/>
    </row>
    <row r="701" spans="2:2" ht="12.75" customHeight="1">
      <c r="B701" s="1"/>
    </row>
    <row r="702" spans="2:2" ht="12.75" customHeight="1">
      <c r="B702" s="1"/>
    </row>
    <row r="703" spans="2:2" ht="12.75" customHeight="1">
      <c r="B703" s="1"/>
    </row>
    <row r="704" spans="2:2" ht="12.75" customHeight="1">
      <c r="B704" s="1"/>
    </row>
    <row r="705" spans="2:2" ht="12.75" customHeight="1">
      <c r="B705" s="1"/>
    </row>
    <row r="706" spans="2:2" ht="12.75" customHeight="1">
      <c r="B706" s="1"/>
    </row>
    <row r="707" spans="2:2" ht="12.75" customHeight="1">
      <c r="B707" s="1"/>
    </row>
    <row r="708" spans="2:2" ht="12.75" customHeight="1">
      <c r="B708" s="1"/>
    </row>
    <row r="709" spans="2:2" ht="12.75" customHeight="1">
      <c r="B709" s="1"/>
    </row>
    <row r="710" spans="2:2" ht="12.75" customHeight="1">
      <c r="B710" s="1"/>
    </row>
    <row r="711" spans="2:2" ht="12.75" customHeight="1">
      <c r="B711" s="1"/>
    </row>
    <row r="712" spans="2:2" ht="12.75" customHeight="1">
      <c r="B712" s="1"/>
    </row>
    <row r="713" spans="2:2" ht="12.75" customHeight="1">
      <c r="B713" s="1"/>
    </row>
    <row r="714" spans="2:2" ht="12.75" customHeight="1">
      <c r="B714" s="1"/>
    </row>
    <row r="715" spans="2:2" ht="12.75" customHeight="1">
      <c r="B715" s="1"/>
    </row>
    <row r="716" spans="2:2" ht="12.75" customHeight="1">
      <c r="B716" s="1"/>
    </row>
    <row r="717" spans="2:2" ht="12.75" customHeight="1">
      <c r="B717" s="1"/>
    </row>
    <row r="718" spans="2:2" ht="12.75" customHeight="1">
      <c r="B718" s="1"/>
    </row>
    <row r="719" spans="2:2" ht="12.75" customHeight="1">
      <c r="B719" s="1"/>
    </row>
    <row r="720" spans="2:2" ht="12.75" customHeight="1">
      <c r="B720" s="1"/>
    </row>
    <row r="721" spans="2:2" ht="12.75" customHeight="1">
      <c r="B721" s="1"/>
    </row>
    <row r="722" spans="2:2" ht="12.75" customHeight="1">
      <c r="B722" s="1"/>
    </row>
    <row r="723" spans="2:2" ht="12.75" customHeight="1">
      <c r="B723" s="1"/>
    </row>
    <row r="724" spans="2:2" ht="12.75" customHeight="1">
      <c r="B724" s="1"/>
    </row>
    <row r="725" spans="2:2" ht="12.75" customHeight="1">
      <c r="B725" s="1"/>
    </row>
    <row r="726" spans="2:2" ht="12.75" customHeight="1">
      <c r="B726" s="1"/>
    </row>
    <row r="727" spans="2:2" ht="12.75" customHeight="1">
      <c r="B727" s="1"/>
    </row>
    <row r="728" spans="2:2" ht="12.75" customHeight="1">
      <c r="B728" s="1"/>
    </row>
    <row r="729" spans="2:2" ht="12.75" customHeight="1">
      <c r="B729" s="1"/>
    </row>
    <row r="730" spans="2:2" ht="12.75" customHeight="1">
      <c r="B730" s="1"/>
    </row>
    <row r="731" spans="2:2" ht="12.75" customHeight="1">
      <c r="B731" s="1"/>
    </row>
    <row r="732" spans="2:2" ht="12.75" customHeight="1">
      <c r="B732" s="1"/>
    </row>
    <row r="733" spans="2:2" ht="12.75" customHeight="1">
      <c r="B733" s="1"/>
    </row>
    <row r="734" spans="2:2" ht="12.75" customHeight="1">
      <c r="B734" s="1"/>
    </row>
    <row r="735" spans="2:2" ht="12.75" customHeight="1">
      <c r="B735" s="1"/>
    </row>
    <row r="736" spans="2:2" ht="12.75" customHeight="1">
      <c r="B736" s="1"/>
    </row>
    <row r="737" spans="2:2" ht="12.75" customHeight="1">
      <c r="B737" s="1"/>
    </row>
    <row r="738" spans="2:2" ht="12.75" customHeight="1">
      <c r="B738" s="1"/>
    </row>
    <row r="739" spans="2:2" ht="12.75" customHeight="1">
      <c r="B739" s="1"/>
    </row>
    <row r="740" spans="2:2" ht="12.75" customHeight="1">
      <c r="B740" s="1"/>
    </row>
    <row r="741" spans="2:2" ht="12.75" customHeight="1">
      <c r="B741" s="1"/>
    </row>
    <row r="742" spans="2:2" ht="12.75" customHeight="1">
      <c r="B742" s="1"/>
    </row>
    <row r="743" spans="2:2" ht="12.75" customHeight="1">
      <c r="B743" s="1"/>
    </row>
    <row r="744" spans="2:2" ht="12.75" customHeight="1">
      <c r="B744" s="1"/>
    </row>
    <row r="745" spans="2:2" ht="12.75" customHeight="1">
      <c r="B745" s="1"/>
    </row>
    <row r="746" spans="2:2" ht="12.75" customHeight="1">
      <c r="B746" s="1"/>
    </row>
    <row r="747" spans="2:2" ht="12.75" customHeight="1">
      <c r="B747" s="1"/>
    </row>
    <row r="748" spans="2:2" ht="12.75" customHeight="1">
      <c r="B748" s="1"/>
    </row>
    <row r="749" spans="2:2" ht="12.75" customHeight="1">
      <c r="B749" s="1"/>
    </row>
    <row r="750" spans="2:2" ht="12.75" customHeight="1">
      <c r="B750" s="1"/>
    </row>
    <row r="751" spans="2:2" ht="12.75" customHeight="1">
      <c r="B751" s="1"/>
    </row>
    <row r="752" spans="2:2" ht="12.75" customHeight="1">
      <c r="B752" s="1"/>
    </row>
    <row r="753" spans="2:2" ht="12.75" customHeight="1">
      <c r="B753" s="1"/>
    </row>
    <row r="754" spans="2:2" ht="12.75" customHeight="1">
      <c r="B754" s="1"/>
    </row>
    <row r="755" spans="2:2" ht="12.75" customHeight="1">
      <c r="B755" s="1"/>
    </row>
    <row r="756" spans="2:2" ht="12.75" customHeight="1">
      <c r="B756" s="1"/>
    </row>
    <row r="757" spans="2:2" ht="12.75" customHeight="1">
      <c r="B757" s="1"/>
    </row>
    <row r="758" spans="2:2" ht="12.75" customHeight="1">
      <c r="B758" s="1"/>
    </row>
    <row r="759" spans="2:2" ht="12.75" customHeight="1">
      <c r="B759" s="1"/>
    </row>
    <row r="760" spans="2:2" ht="12.75" customHeight="1">
      <c r="B760" s="1"/>
    </row>
    <row r="761" spans="2:2" ht="12.75" customHeight="1">
      <c r="B761" s="1"/>
    </row>
    <row r="762" spans="2:2" ht="12.75" customHeight="1">
      <c r="B762" s="1"/>
    </row>
    <row r="763" spans="2:2" ht="12.75" customHeight="1">
      <c r="B763" s="1"/>
    </row>
    <row r="764" spans="2:2" ht="12.75" customHeight="1">
      <c r="B764" s="1"/>
    </row>
    <row r="765" spans="2:2" ht="12.75" customHeight="1">
      <c r="B765" s="1"/>
    </row>
    <row r="766" spans="2:2" ht="12.75" customHeight="1">
      <c r="B766" s="1"/>
    </row>
    <row r="767" spans="2:2" ht="12.75" customHeight="1">
      <c r="B767" s="1"/>
    </row>
    <row r="768" spans="2:2" ht="12.75" customHeight="1">
      <c r="B768" s="1"/>
    </row>
    <row r="769" spans="2:2" ht="12.75" customHeight="1">
      <c r="B769" s="1"/>
    </row>
    <row r="770" spans="2:2" ht="12.75" customHeight="1">
      <c r="B770" s="1"/>
    </row>
    <row r="771" spans="2:2" ht="12.75" customHeight="1">
      <c r="B771" s="1"/>
    </row>
    <row r="772" spans="2:2" ht="12.75" customHeight="1">
      <c r="B772" s="1"/>
    </row>
    <row r="773" spans="2:2" ht="12.75" customHeight="1">
      <c r="B773" s="1"/>
    </row>
    <row r="774" spans="2:2" ht="12.75" customHeight="1">
      <c r="B774" s="1"/>
    </row>
    <row r="775" spans="2:2" ht="12.75" customHeight="1">
      <c r="B775" s="1"/>
    </row>
    <row r="776" spans="2:2" ht="12.75" customHeight="1">
      <c r="B776" s="1"/>
    </row>
    <row r="777" spans="2:2" ht="12.75" customHeight="1">
      <c r="B777" s="1"/>
    </row>
    <row r="778" spans="2:2" ht="12.75" customHeight="1">
      <c r="B778" s="1"/>
    </row>
    <row r="779" spans="2:2" ht="12.75" customHeight="1">
      <c r="B779" s="1"/>
    </row>
    <row r="780" spans="2:2" ht="12.75" customHeight="1">
      <c r="B780" s="1"/>
    </row>
    <row r="781" spans="2:2" ht="12.75" customHeight="1">
      <c r="B781" s="1"/>
    </row>
    <row r="782" spans="2:2" ht="12.75" customHeight="1">
      <c r="B782" s="1"/>
    </row>
    <row r="783" spans="2:2" ht="12.75" customHeight="1">
      <c r="B783" s="1"/>
    </row>
    <row r="784" spans="2:2" ht="12.75" customHeight="1">
      <c r="B784" s="1"/>
    </row>
    <row r="785" spans="2:2" ht="12.75" customHeight="1">
      <c r="B785" s="1"/>
    </row>
    <row r="786" spans="2:2" ht="12.75" customHeight="1">
      <c r="B786" s="1"/>
    </row>
    <row r="787" spans="2:2" ht="12.75" customHeight="1">
      <c r="B787" s="1"/>
    </row>
    <row r="788" spans="2:2" ht="12.75" customHeight="1">
      <c r="B788" s="1"/>
    </row>
    <row r="789" spans="2:2" ht="12.75" customHeight="1">
      <c r="B789" s="1"/>
    </row>
    <row r="790" spans="2:2" ht="12.75" customHeight="1">
      <c r="B790" s="1"/>
    </row>
    <row r="791" spans="2:2" ht="12.75" customHeight="1">
      <c r="B791" s="1"/>
    </row>
    <row r="792" spans="2:2" ht="12.75" customHeight="1">
      <c r="B792" s="1"/>
    </row>
    <row r="793" spans="2:2" ht="12.75" customHeight="1">
      <c r="B793" s="1"/>
    </row>
    <row r="794" spans="2:2" ht="12.75" customHeight="1">
      <c r="B794" s="1"/>
    </row>
    <row r="795" spans="2:2" ht="12.75" customHeight="1">
      <c r="B795" s="1"/>
    </row>
    <row r="796" spans="2:2" ht="12.75" customHeight="1">
      <c r="B796" s="1"/>
    </row>
    <row r="797" spans="2:2" ht="12.75" customHeight="1">
      <c r="B797" s="1"/>
    </row>
    <row r="798" spans="2:2" ht="12.75" customHeight="1">
      <c r="B798" s="1"/>
    </row>
    <row r="799" spans="2:2" ht="12.75" customHeight="1">
      <c r="B799" s="1"/>
    </row>
    <row r="800" spans="2:2" ht="12.75" customHeight="1">
      <c r="B800" s="1"/>
    </row>
    <row r="801" spans="2:2" ht="12.75" customHeight="1">
      <c r="B801" s="1"/>
    </row>
    <row r="802" spans="2:2" ht="12.75" customHeight="1">
      <c r="B802" s="1"/>
    </row>
    <row r="803" spans="2:2" ht="12.75" customHeight="1">
      <c r="B803" s="1"/>
    </row>
    <row r="804" spans="2:2" ht="12.75" customHeight="1">
      <c r="B804" s="1"/>
    </row>
    <row r="805" spans="2:2" ht="12.75" customHeight="1">
      <c r="B805" s="1"/>
    </row>
    <row r="806" spans="2:2" ht="12.75" customHeight="1">
      <c r="B806" s="1"/>
    </row>
    <row r="807" spans="2:2" ht="12.75" customHeight="1">
      <c r="B807" s="1"/>
    </row>
    <row r="808" spans="2:2" ht="12.75" customHeight="1">
      <c r="B808" s="1"/>
    </row>
    <row r="809" spans="2:2" ht="12.75" customHeight="1">
      <c r="B809" s="1"/>
    </row>
    <row r="810" spans="2:2" ht="12.75" customHeight="1">
      <c r="B810" s="1"/>
    </row>
    <row r="811" spans="2:2" ht="12.75" customHeight="1">
      <c r="B811" s="1"/>
    </row>
    <row r="812" spans="2:2" ht="12.75" customHeight="1">
      <c r="B812" s="1"/>
    </row>
    <row r="813" spans="2:2" ht="12.75" customHeight="1">
      <c r="B813" s="1"/>
    </row>
    <row r="814" spans="2:2" ht="12.75" customHeight="1">
      <c r="B814" s="1"/>
    </row>
    <row r="815" spans="2:2" ht="12.75" customHeight="1">
      <c r="B815" s="1"/>
    </row>
    <row r="816" spans="2:2" ht="12.75" customHeight="1">
      <c r="B816" s="1"/>
    </row>
    <row r="817" spans="2:2" ht="12.75" customHeight="1">
      <c r="B817" s="1"/>
    </row>
    <row r="818" spans="2:2" ht="12.75" customHeight="1">
      <c r="B818" s="1"/>
    </row>
    <row r="819" spans="2:2" ht="12.75" customHeight="1">
      <c r="B819" s="1"/>
    </row>
    <row r="820" spans="2:2" ht="12.75" customHeight="1">
      <c r="B820" s="1"/>
    </row>
    <row r="821" spans="2:2" ht="12.75" customHeight="1">
      <c r="B821" s="1"/>
    </row>
    <row r="822" spans="2:2" ht="12.75" customHeight="1">
      <c r="B822" s="1"/>
    </row>
    <row r="823" spans="2:2" ht="12.75" customHeight="1">
      <c r="B823" s="1"/>
    </row>
    <row r="824" spans="2:2" ht="12.75" customHeight="1">
      <c r="B824" s="1"/>
    </row>
    <row r="825" spans="2:2" ht="12.75" customHeight="1">
      <c r="B825" s="1"/>
    </row>
    <row r="826" spans="2:2" ht="12.75" customHeight="1">
      <c r="B826" s="1"/>
    </row>
    <row r="827" spans="2:2" ht="12.75" customHeight="1">
      <c r="B827" s="1"/>
    </row>
    <row r="828" spans="2:2" ht="12.75" customHeight="1">
      <c r="B828" s="1"/>
    </row>
    <row r="829" spans="2:2" ht="12.75" customHeight="1">
      <c r="B829" s="1"/>
    </row>
    <row r="830" spans="2:2" ht="12.75" customHeight="1">
      <c r="B830" s="1"/>
    </row>
    <row r="831" spans="2:2" ht="12.75" customHeight="1">
      <c r="B831" s="1"/>
    </row>
    <row r="832" spans="2:2" ht="12.75" customHeight="1">
      <c r="B832" s="1"/>
    </row>
    <row r="833" spans="2:2" ht="12.75" customHeight="1">
      <c r="B833" s="1"/>
    </row>
    <row r="834" spans="2:2" ht="12.75" customHeight="1">
      <c r="B834" s="1"/>
    </row>
    <row r="835" spans="2:2" ht="12.75" customHeight="1">
      <c r="B835" s="1"/>
    </row>
    <row r="836" spans="2:2" ht="12.75" customHeight="1">
      <c r="B836" s="1"/>
    </row>
    <row r="837" spans="2:2" ht="12.75" customHeight="1">
      <c r="B837" s="1"/>
    </row>
    <row r="838" spans="2:2" ht="12.75" customHeight="1">
      <c r="B838" s="1"/>
    </row>
    <row r="839" spans="2:2" ht="12.75" customHeight="1">
      <c r="B839" s="1"/>
    </row>
    <row r="840" spans="2:2" ht="12.75" customHeight="1">
      <c r="B840" s="1"/>
    </row>
    <row r="841" spans="2:2" ht="12.75" customHeight="1">
      <c r="B841" s="1"/>
    </row>
    <row r="842" spans="2:2" ht="12.75" customHeight="1">
      <c r="B842" s="1"/>
    </row>
    <row r="843" spans="2:2" ht="12.75" customHeight="1">
      <c r="B843" s="1"/>
    </row>
    <row r="844" spans="2:2" ht="12.75" customHeight="1">
      <c r="B844" s="1"/>
    </row>
    <row r="845" spans="2:2" ht="12.75" customHeight="1">
      <c r="B845" s="1"/>
    </row>
    <row r="846" spans="2:2" ht="12.75" customHeight="1">
      <c r="B846" s="1"/>
    </row>
    <row r="847" spans="2:2" ht="12.75" customHeight="1">
      <c r="B847" s="1"/>
    </row>
    <row r="848" spans="2:2" ht="12.75" customHeight="1">
      <c r="B848" s="1"/>
    </row>
    <row r="849" spans="2:2" ht="12.75" customHeight="1">
      <c r="B849" s="1"/>
    </row>
    <row r="850" spans="2:2" ht="12.75" customHeight="1">
      <c r="B850" s="1"/>
    </row>
    <row r="851" spans="2:2" ht="12.75" customHeight="1">
      <c r="B851" s="1"/>
    </row>
    <row r="852" spans="2:2" ht="12.75" customHeight="1">
      <c r="B852" s="1"/>
    </row>
    <row r="853" spans="2:2" ht="12.75" customHeight="1">
      <c r="B853" s="1"/>
    </row>
    <row r="854" spans="2:2" ht="12.75" customHeight="1">
      <c r="B854" s="1"/>
    </row>
    <row r="855" spans="2:2" ht="12.75" customHeight="1">
      <c r="B855" s="1"/>
    </row>
    <row r="856" spans="2:2" ht="12.75" customHeight="1">
      <c r="B856" s="1"/>
    </row>
    <row r="857" spans="2:2" ht="12.75" customHeight="1">
      <c r="B857" s="1"/>
    </row>
    <row r="858" spans="2:2" ht="12.75" customHeight="1">
      <c r="B858" s="1"/>
    </row>
    <row r="859" spans="2:2" ht="12.75" customHeight="1">
      <c r="B859" s="1"/>
    </row>
    <row r="860" spans="2:2" ht="12.75" customHeight="1">
      <c r="B860" s="1"/>
    </row>
    <row r="861" spans="2:2" ht="12.75" customHeight="1">
      <c r="B861" s="1"/>
    </row>
    <row r="862" spans="2:2" ht="12.75" customHeight="1">
      <c r="B862" s="1"/>
    </row>
    <row r="863" spans="2:2" ht="12.75" customHeight="1">
      <c r="B863" s="1"/>
    </row>
    <row r="864" spans="2:2" ht="12.75" customHeight="1">
      <c r="B864" s="1"/>
    </row>
    <row r="865" spans="2:2" ht="12.75" customHeight="1">
      <c r="B865" s="1"/>
    </row>
    <row r="866" spans="2:2" ht="12.75" customHeight="1">
      <c r="B866" s="1"/>
    </row>
    <row r="867" spans="2:2" ht="12.75" customHeight="1">
      <c r="B867" s="1"/>
    </row>
    <row r="868" spans="2:2" ht="12.75" customHeight="1">
      <c r="B868" s="1"/>
    </row>
    <row r="869" spans="2:2" ht="12.75" customHeight="1">
      <c r="B869" s="1"/>
    </row>
    <row r="870" spans="2:2" ht="12.75" customHeight="1">
      <c r="B870" s="1"/>
    </row>
    <row r="871" spans="2:2" ht="12.75" customHeight="1">
      <c r="B871" s="1"/>
    </row>
    <row r="872" spans="2:2" ht="12.75" customHeight="1">
      <c r="B872" s="1"/>
    </row>
    <row r="873" spans="2:2" ht="12.75" customHeight="1">
      <c r="B873" s="1"/>
    </row>
    <row r="874" spans="2:2" ht="12.75" customHeight="1">
      <c r="B874" s="1"/>
    </row>
    <row r="875" spans="2:2" ht="12.75" customHeight="1">
      <c r="B875" s="1"/>
    </row>
    <row r="876" spans="2:2" ht="12.75" customHeight="1">
      <c r="B876" s="1"/>
    </row>
    <row r="877" spans="2:2" ht="12.75" customHeight="1">
      <c r="B877" s="1"/>
    </row>
    <row r="878" spans="2:2" ht="12.75" customHeight="1">
      <c r="B878" s="1"/>
    </row>
    <row r="879" spans="2:2" ht="12.75" customHeight="1">
      <c r="B879" s="1"/>
    </row>
    <row r="880" spans="2:2" ht="12.75" customHeight="1">
      <c r="B880" s="1"/>
    </row>
    <row r="881" spans="2:2" ht="12.75" customHeight="1">
      <c r="B881" s="1"/>
    </row>
    <row r="882" spans="2:2" ht="12.75" customHeight="1">
      <c r="B882" s="1"/>
    </row>
    <row r="883" spans="2:2" ht="12.75" customHeight="1">
      <c r="B883" s="1"/>
    </row>
    <row r="884" spans="2:2" ht="12.75" customHeight="1">
      <c r="B884" s="1"/>
    </row>
    <row r="885" spans="2:2" ht="12.75" customHeight="1">
      <c r="B885" s="1"/>
    </row>
    <row r="886" spans="2:2" ht="12.75" customHeight="1">
      <c r="B886" s="1"/>
    </row>
    <row r="887" spans="2:2" ht="12.75" customHeight="1">
      <c r="B887" s="1"/>
    </row>
    <row r="888" spans="2:2" ht="12.75" customHeight="1">
      <c r="B888" s="1"/>
    </row>
    <row r="889" spans="2:2" ht="12.75" customHeight="1">
      <c r="B889" s="1"/>
    </row>
    <row r="890" spans="2:2" ht="12.75" customHeight="1">
      <c r="B890" s="1"/>
    </row>
    <row r="891" spans="2:2" ht="12.75" customHeight="1">
      <c r="B891" s="1"/>
    </row>
    <row r="892" spans="2:2" ht="12.75" customHeight="1">
      <c r="B892" s="1"/>
    </row>
    <row r="893" spans="2:2" ht="12.75" customHeight="1">
      <c r="B893" s="1"/>
    </row>
    <row r="894" spans="2:2" ht="12.75" customHeight="1">
      <c r="B894" s="1"/>
    </row>
    <row r="895" spans="2:2" ht="12.75" customHeight="1">
      <c r="B895" s="1"/>
    </row>
    <row r="896" spans="2:2" ht="12.75" customHeight="1">
      <c r="B896" s="1"/>
    </row>
    <row r="897" spans="2:2" ht="12.75" customHeight="1">
      <c r="B897" s="1"/>
    </row>
    <row r="898" spans="2:2" ht="12.75" customHeight="1">
      <c r="B898" s="1"/>
    </row>
    <row r="899" spans="2:2" ht="12.75" customHeight="1">
      <c r="B899" s="1"/>
    </row>
    <row r="900" spans="2:2" ht="12.75" customHeight="1">
      <c r="B900" s="1"/>
    </row>
    <row r="901" spans="2:2" ht="12.75" customHeight="1">
      <c r="B901" s="1"/>
    </row>
    <row r="902" spans="2:2" ht="12.75" customHeight="1">
      <c r="B902" s="1"/>
    </row>
    <row r="903" spans="2:2" ht="12.75" customHeight="1">
      <c r="B903" s="1"/>
    </row>
    <row r="904" spans="2:2" ht="12.75" customHeight="1">
      <c r="B904" s="1"/>
    </row>
    <row r="905" spans="2:2" ht="12.75" customHeight="1">
      <c r="B905" s="1"/>
    </row>
    <row r="906" spans="2:2" ht="12.75" customHeight="1">
      <c r="B906" s="1"/>
    </row>
    <row r="907" spans="2:2" ht="12.75" customHeight="1">
      <c r="B907" s="1"/>
    </row>
    <row r="908" spans="2:2" ht="12.75" customHeight="1">
      <c r="B908" s="1"/>
    </row>
    <row r="909" spans="2:2" ht="12.75" customHeight="1">
      <c r="B909" s="1"/>
    </row>
    <row r="910" spans="2:2" ht="12.75" customHeight="1">
      <c r="B910" s="1"/>
    </row>
    <row r="911" spans="2:2" ht="12.75" customHeight="1">
      <c r="B911" s="1"/>
    </row>
    <row r="912" spans="2:2" ht="12.75" customHeight="1">
      <c r="B912" s="1"/>
    </row>
    <row r="913" spans="2:2" ht="12.75" customHeight="1">
      <c r="B913" s="1"/>
    </row>
    <row r="914" spans="2:2" ht="12.75" customHeight="1">
      <c r="B914" s="1"/>
    </row>
    <row r="915" spans="2:2" ht="12.75" customHeight="1">
      <c r="B915" s="1"/>
    </row>
    <row r="916" spans="2:2" ht="12.75" customHeight="1">
      <c r="B916" s="1"/>
    </row>
    <row r="917" spans="2:2" ht="12.75" customHeight="1">
      <c r="B917" s="1"/>
    </row>
    <row r="918" spans="2:2" ht="12.75" customHeight="1">
      <c r="B918" s="1"/>
    </row>
    <row r="919" spans="2:2" ht="12.75" customHeight="1">
      <c r="B919" s="1"/>
    </row>
    <row r="920" spans="2:2" ht="12.75" customHeight="1">
      <c r="B920" s="1"/>
    </row>
    <row r="921" spans="2:2" ht="12.75" customHeight="1">
      <c r="B921" s="1"/>
    </row>
    <row r="922" spans="2:2" ht="12.75" customHeight="1">
      <c r="B922" s="1"/>
    </row>
    <row r="923" spans="2:2" ht="12.75" customHeight="1">
      <c r="B923" s="1"/>
    </row>
    <row r="924" spans="2:2" ht="12.75" customHeight="1">
      <c r="B924" s="1"/>
    </row>
    <row r="925" spans="2:2" ht="12.75" customHeight="1">
      <c r="B925" s="1"/>
    </row>
    <row r="926" spans="2:2" ht="12.75" customHeight="1">
      <c r="B926" s="1"/>
    </row>
    <row r="927" spans="2:2" ht="12.75" customHeight="1">
      <c r="B927" s="1"/>
    </row>
    <row r="928" spans="2:2" ht="12.75" customHeight="1">
      <c r="B928" s="1"/>
    </row>
    <row r="929" spans="2:2" ht="12.75" customHeight="1">
      <c r="B929" s="1"/>
    </row>
    <row r="930" spans="2:2" ht="12.75" customHeight="1">
      <c r="B930" s="1"/>
    </row>
    <row r="931" spans="2:2" ht="12.75" customHeight="1">
      <c r="B931" s="1"/>
    </row>
    <row r="932" spans="2:2" ht="12.75" customHeight="1">
      <c r="B932" s="1"/>
    </row>
    <row r="933" spans="2:2" ht="12.75" customHeight="1">
      <c r="B933" s="1"/>
    </row>
    <row r="934" spans="2:2" ht="12.75" customHeight="1">
      <c r="B934" s="1"/>
    </row>
    <row r="935" spans="2:2" ht="12.75" customHeight="1">
      <c r="B935" s="1"/>
    </row>
    <row r="936" spans="2:2" ht="12.75" customHeight="1">
      <c r="B936" s="1"/>
    </row>
    <row r="937" spans="2:2" ht="12.75" customHeight="1">
      <c r="B937" s="1"/>
    </row>
    <row r="938" spans="2:2" ht="12.75" customHeight="1">
      <c r="B938" s="1"/>
    </row>
    <row r="939" spans="2:2" ht="12.75" customHeight="1">
      <c r="B939" s="1"/>
    </row>
    <row r="940" spans="2:2" ht="12.75" customHeight="1">
      <c r="B940" s="1"/>
    </row>
    <row r="941" spans="2:2" ht="12.75" customHeight="1">
      <c r="B941" s="1"/>
    </row>
    <row r="942" spans="2:2" ht="12.75" customHeight="1">
      <c r="B942" s="1"/>
    </row>
    <row r="943" spans="2:2" ht="12.75" customHeight="1">
      <c r="B943" s="1"/>
    </row>
    <row r="944" spans="2:2" ht="12.75" customHeight="1">
      <c r="B944" s="1"/>
    </row>
    <row r="945" spans="2:2" ht="12.75" customHeight="1">
      <c r="B945" s="1"/>
    </row>
    <row r="946" spans="2:2" ht="12.75" customHeight="1">
      <c r="B946" s="1"/>
    </row>
    <row r="947" spans="2:2" ht="12.75" customHeight="1">
      <c r="B947" s="1"/>
    </row>
    <row r="948" spans="2:2" ht="12.75" customHeight="1">
      <c r="B948" s="1"/>
    </row>
    <row r="949" spans="2:2" ht="12.75" customHeight="1">
      <c r="B949" s="1"/>
    </row>
    <row r="950" spans="2:2" ht="12.75" customHeight="1">
      <c r="B950" s="1"/>
    </row>
    <row r="951" spans="2:2" ht="12.75" customHeight="1">
      <c r="B951" s="1"/>
    </row>
    <row r="952" spans="2:2" ht="12.75" customHeight="1">
      <c r="B952" s="1"/>
    </row>
    <row r="953" spans="2:2" ht="12.75" customHeight="1">
      <c r="B953" s="1"/>
    </row>
    <row r="954" spans="2:2" ht="12.75" customHeight="1">
      <c r="B954" s="1"/>
    </row>
    <row r="955" spans="2:2" ht="12.75" customHeight="1">
      <c r="B955" s="1"/>
    </row>
    <row r="956" spans="2:2" ht="12.75" customHeight="1">
      <c r="B956" s="1"/>
    </row>
    <row r="957" spans="2:2" ht="12.75" customHeight="1">
      <c r="B957" s="1"/>
    </row>
    <row r="958" spans="2:2" ht="12.75" customHeight="1">
      <c r="B958" s="1"/>
    </row>
    <row r="959" spans="2:2" ht="12.75" customHeight="1">
      <c r="B959" s="1"/>
    </row>
    <row r="960" spans="2:2" ht="12.75" customHeight="1">
      <c r="B960" s="1"/>
    </row>
    <row r="961" spans="2:2" ht="12.75" customHeight="1">
      <c r="B961" s="1"/>
    </row>
    <row r="962" spans="2:2" ht="12.75" customHeight="1">
      <c r="B962" s="1"/>
    </row>
    <row r="963" spans="2:2" ht="12.75" customHeight="1">
      <c r="B963" s="1"/>
    </row>
    <row r="964" spans="2:2" ht="12.75" customHeight="1">
      <c r="B964" s="1"/>
    </row>
    <row r="965" spans="2:2" ht="12.75" customHeight="1">
      <c r="B965" s="1"/>
    </row>
    <row r="966" spans="2:2" ht="12.75" customHeight="1">
      <c r="B966" s="1"/>
    </row>
    <row r="967" spans="2:2" ht="12.75" customHeight="1">
      <c r="B967" s="1"/>
    </row>
    <row r="968" spans="2:2" ht="12.75" customHeight="1">
      <c r="B968" s="1"/>
    </row>
    <row r="969" spans="2:2" ht="12.75" customHeight="1">
      <c r="B969" s="1"/>
    </row>
    <row r="970" spans="2:2" ht="12.75" customHeight="1">
      <c r="B970" s="1"/>
    </row>
    <row r="971" spans="2:2" ht="12.75" customHeight="1">
      <c r="B971" s="1"/>
    </row>
    <row r="972" spans="2:2" ht="12.75" customHeight="1">
      <c r="B972" s="1"/>
    </row>
    <row r="973" spans="2:2" ht="12.75" customHeight="1">
      <c r="B973" s="1"/>
    </row>
    <row r="974" spans="2:2" ht="12.75" customHeight="1">
      <c r="B974" s="1"/>
    </row>
    <row r="975" spans="2:2" ht="12.75" customHeight="1">
      <c r="B975" s="1"/>
    </row>
    <row r="976" spans="2:2" ht="12.75" customHeight="1">
      <c r="B976" s="1"/>
    </row>
    <row r="977" spans="2:2" ht="12.75" customHeight="1">
      <c r="B977" s="1"/>
    </row>
    <row r="978" spans="2:2" ht="12.75" customHeight="1">
      <c r="B978" s="1"/>
    </row>
    <row r="979" spans="2:2" ht="12.75" customHeight="1">
      <c r="B979" s="1"/>
    </row>
    <row r="980" spans="2:2" ht="12.75" customHeight="1">
      <c r="B980" s="1"/>
    </row>
    <row r="981" spans="2:2" ht="12.75" customHeight="1">
      <c r="B981" s="1"/>
    </row>
    <row r="982" spans="2:2" ht="12.75" customHeight="1">
      <c r="B982" s="1"/>
    </row>
    <row r="983" spans="2:2" ht="12.75" customHeight="1">
      <c r="B983" s="1"/>
    </row>
    <row r="984" spans="2:2" ht="12.75" customHeight="1">
      <c r="B984" s="1"/>
    </row>
    <row r="985" spans="2:2" ht="12.75" customHeight="1">
      <c r="B985" s="1"/>
    </row>
    <row r="986" spans="2:2" ht="12.75" customHeight="1">
      <c r="B986" s="1"/>
    </row>
    <row r="987" spans="2:2" ht="12.75" customHeight="1">
      <c r="B987" s="1"/>
    </row>
    <row r="988" spans="2:2" ht="12.75" customHeight="1">
      <c r="B988" s="1"/>
    </row>
    <row r="989" spans="2:2" ht="12.75" customHeight="1">
      <c r="B989" s="1"/>
    </row>
    <row r="990" spans="2:2" ht="12.75" customHeight="1">
      <c r="B990" s="1"/>
    </row>
    <row r="991" spans="2:2" ht="12.75" customHeight="1">
      <c r="B991" s="1"/>
    </row>
    <row r="992" spans="2:2" ht="12.75" customHeight="1">
      <c r="B992" s="1"/>
    </row>
    <row r="993" spans="2:2" ht="12.75" customHeight="1">
      <c r="B993" s="1"/>
    </row>
    <row r="994" spans="2:2" ht="12.75" customHeight="1">
      <c r="B994" s="1"/>
    </row>
    <row r="995" spans="2:2" ht="12.75" customHeight="1">
      <c r="B995" s="1"/>
    </row>
    <row r="996" spans="2:2" ht="12.75" customHeight="1">
      <c r="B996" s="1"/>
    </row>
    <row r="997" spans="2:2" ht="12.75" customHeight="1">
      <c r="B997" s="1"/>
    </row>
    <row r="998" spans="2:2" ht="12.75" customHeight="1">
      <c r="B998" s="1"/>
    </row>
    <row r="999" spans="2:2" ht="12.75" customHeight="1">
      <c r="B999" s="1"/>
    </row>
    <row r="1000" spans="2:2" ht="12.75" customHeight="1">
      <c r="B1000" s="1"/>
    </row>
  </sheetData>
  <mergeCells count="20">
    <mergeCell ref="D28:E28"/>
    <mergeCell ref="H28:J28"/>
    <mergeCell ref="H30:J30"/>
    <mergeCell ref="H42:J42"/>
    <mergeCell ref="H11:H12"/>
    <mergeCell ref="I11:I12"/>
    <mergeCell ref="J11:J12"/>
    <mergeCell ref="K11:K12"/>
    <mergeCell ref="H32:J32"/>
    <mergeCell ref="H34:J34"/>
    <mergeCell ref="H36:J36"/>
    <mergeCell ref="H38:J38"/>
    <mergeCell ref="H40:J40"/>
    <mergeCell ref="A7:I7"/>
    <mergeCell ref="A8:I8"/>
    <mergeCell ref="A9:I9"/>
    <mergeCell ref="A11:A12"/>
    <mergeCell ref="B11:B12"/>
    <mergeCell ref="C11:F11"/>
    <mergeCell ref="G11:G12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4.44140625" defaultRowHeight="15" customHeight="1"/>
  <cols>
    <col min="1" max="1" width="12.33203125" customWidth="1"/>
    <col min="2" max="2" width="67.88671875" customWidth="1"/>
    <col min="3" max="3" width="15.109375" customWidth="1"/>
    <col min="4" max="4" width="14.33203125" customWidth="1"/>
    <col min="5" max="5" width="13.88671875" customWidth="1"/>
    <col min="6" max="7" width="13.44140625" customWidth="1"/>
    <col min="8" max="8" width="16.109375" customWidth="1"/>
    <col min="9" max="9" width="15.33203125" customWidth="1"/>
    <col min="10" max="10" width="15.44140625" customWidth="1"/>
    <col min="11" max="26" width="8" customWidth="1"/>
  </cols>
  <sheetData>
    <row r="1" spans="1:26" ht="15" customHeight="1">
      <c r="F1" s="2" t="s">
        <v>58</v>
      </c>
      <c r="G1" s="2"/>
      <c r="H1" s="2"/>
    </row>
    <row r="2" spans="1:26" ht="15" customHeight="1">
      <c r="F2" s="2" t="s">
        <v>59</v>
      </c>
      <c r="G2" s="2"/>
      <c r="H2" s="2"/>
    </row>
    <row r="3" spans="1:26" ht="15" customHeight="1">
      <c r="F3" s="2"/>
      <c r="G3" s="2"/>
      <c r="H3" s="2"/>
    </row>
    <row r="4" spans="1:26" ht="15" customHeight="1">
      <c r="F4" s="2"/>
      <c r="G4" s="2"/>
      <c r="H4" s="2"/>
    </row>
    <row r="5" spans="1:26" ht="15" customHeight="1">
      <c r="F5" s="2" t="s">
        <v>60</v>
      </c>
      <c r="G5" s="2"/>
      <c r="H5" s="2"/>
    </row>
    <row r="6" spans="1:26" ht="15" customHeight="1">
      <c r="F6" s="2" t="s">
        <v>61</v>
      </c>
      <c r="G6" s="2"/>
      <c r="H6" s="2"/>
    </row>
    <row r="7" spans="1:26" ht="17.25" customHeight="1">
      <c r="A7" s="33" t="s">
        <v>62</v>
      </c>
      <c r="B7" s="34"/>
      <c r="C7" s="34"/>
      <c r="D7" s="34"/>
      <c r="E7" s="34"/>
      <c r="F7" s="34"/>
      <c r="G7" s="34"/>
      <c r="H7" s="34"/>
      <c r="I7" s="34"/>
      <c r="J7" s="3"/>
    </row>
    <row r="8" spans="1:26" ht="17.25" customHeight="1">
      <c r="A8" s="33" t="s">
        <v>63</v>
      </c>
      <c r="B8" s="34"/>
      <c r="C8" s="34"/>
      <c r="D8" s="34"/>
      <c r="E8" s="34"/>
      <c r="F8" s="34"/>
      <c r="G8" s="34"/>
      <c r="H8" s="34"/>
      <c r="I8" s="34"/>
      <c r="J8" s="3"/>
    </row>
    <row r="9" spans="1:26" ht="17.25" customHeight="1">
      <c r="A9" s="33" t="s">
        <v>6</v>
      </c>
      <c r="B9" s="34"/>
      <c r="C9" s="34"/>
      <c r="D9" s="34"/>
      <c r="E9" s="34"/>
      <c r="F9" s="34"/>
      <c r="G9" s="34"/>
      <c r="H9" s="34"/>
      <c r="I9" s="34"/>
      <c r="J9" s="3"/>
    </row>
    <row r="10" spans="1:26" ht="12.75" customHeight="1"/>
    <row r="11" spans="1:26" ht="13.5" customHeight="1">
      <c r="A11" s="35" t="s">
        <v>7</v>
      </c>
      <c r="B11" s="35" t="s">
        <v>64</v>
      </c>
      <c r="C11" s="36" t="s">
        <v>9</v>
      </c>
      <c r="D11" s="37"/>
      <c r="E11" s="37"/>
      <c r="F11" s="38"/>
      <c r="G11" s="30" t="s">
        <v>11</v>
      </c>
      <c r="H11" s="30" t="s">
        <v>12</v>
      </c>
      <c r="I11" s="30" t="s">
        <v>13</v>
      </c>
      <c r="J11" s="32" t="s">
        <v>14</v>
      </c>
    </row>
    <row r="12" spans="1:26" ht="70.5" customHeight="1">
      <c r="A12" s="31"/>
      <c r="B12" s="31"/>
      <c r="C12" s="4" t="s">
        <v>41</v>
      </c>
      <c r="D12" s="5" t="s">
        <v>16</v>
      </c>
      <c r="E12" s="4" t="s">
        <v>17</v>
      </c>
      <c r="F12" s="4" t="s">
        <v>18</v>
      </c>
      <c r="G12" s="31"/>
      <c r="H12" s="31"/>
      <c r="I12" s="31"/>
      <c r="J12" s="31"/>
    </row>
    <row r="13" spans="1:26" ht="24.75" customHeight="1">
      <c r="A13" s="12">
        <v>1</v>
      </c>
      <c r="B13" s="7" t="s">
        <v>65</v>
      </c>
      <c r="C13" s="6">
        <v>162</v>
      </c>
      <c r="D13" s="25">
        <v>1228</v>
      </c>
      <c r="E13" s="6">
        <v>122</v>
      </c>
      <c r="F13" s="6">
        <v>15</v>
      </c>
      <c r="G13" s="26">
        <f t="shared" ref="G13:G38" si="0">SUM(C13:F13)</f>
        <v>1527</v>
      </c>
      <c r="H13" s="26">
        <f t="shared" ref="H13:H38" si="1">G13*0.5/24.7</f>
        <v>30.910931174089068</v>
      </c>
      <c r="I13" s="27"/>
      <c r="J13" s="28">
        <f t="shared" ref="J13:J38" si="2">SUM(H13:I13)</f>
        <v>30.910931174089068</v>
      </c>
    </row>
    <row r="14" spans="1:26" ht="15" customHeight="1">
      <c r="A14" s="12">
        <v>2</v>
      </c>
      <c r="B14" s="14" t="s">
        <v>66</v>
      </c>
      <c r="C14" s="6">
        <v>140</v>
      </c>
      <c r="D14" s="25">
        <v>347</v>
      </c>
      <c r="E14" s="6">
        <v>23</v>
      </c>
      <c r="F14" s="6">
        <v>9</v>
      </c>
      <c r="G14" s="26">
        <f t="shared" si="0"/>
        <v>519</v>
      </c>
      <c r="H14" s="26">
        <f t="shared" si="1"/>
        <v>10.506072874493928</v>
      </c>
      <c r="I14" s="27"/>
      <c r="J14" s="28">
        <f t="shared" si="2"/>
        <v>10.506072874493928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" customHeight="1">
      <c r="A15" s="12">
        <v>3</v>
      </c>
      <c r="B15" s="14" t="s">
        <v>67</v>
      </c>
      <c r="C15" s="6">
        <v>202</v>
      </c>
      <c r="D15" s="25">
        <v>311</v>
      </c>
      <c r="E15" s="6">
        <v>4</v>
      </c>
      <c r="F15" s="6"/>
      <c r="G15" s="26">
        <f t="shared" si="0"/>
        <v>517</v>
      </c>
      <c r="H15" s="26">
        <f t="shared" si="1"/>
        <v>10.465587044534413</v>
      </c>
      <c r="I15" s="27"/>
      <c r="J15" s="28">
        <f t="shared" si="2"/>
        <v>10.465587044534413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" customHeight="1">
      <c r="A16" s="12">
        <v>4</v>
      </c>
      <c r="B16" s="7" t="s">
        <v>68</v>
      </c>
      <c r="C16" s="6">
        <v>160</v>
      </c>
      <c r="D16" s="25">
        <v>266</v>
      </c>
      <c r="E16" s="6">
        <v>38</v>
      </c>
      <c r="F16" s="6">
        <v>32</v>
      </c>
      <c r="G16" s="26">
        <f t="shared" si="0"/>
        <v>496</v>
      </c>
      <c r="H16" s="26">
        <f t="shared" si="1"/>
        <v>10.040485829959515</v>
      </c>
      <c r="I16" s="27"/>
      <c r="J16" s="28">
        <f t="shared" si="2"/>
        <v>10.040485829959515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" customHeight="1">
      <c r="A17" s="12">
        <v>5</v>
      </c>
      <c r="B17" s="7" t="s">
        <v>69</v>
      </c>
      <c r="C17" s="6">
        <v>127</v>
      </c>
      <c r="D17" s="25">
        <v>326.5</v>
      </c>
      <c r="E17" s="6">
        <v>11</v>
      </c>
      <c r="F17" s="6">
        <v>3</v>
      </c>
      <c r="G17" s="26">
        <f t="shared" si="0"/>
        <v>467.5</v>
      </c>
      <c r="H17" s="26">
        <f t="shared" si="1"/>
        <v>9.4635627530364381</v>
      </c>
      <c r="I17" s="27"/>
      <c r="J17" s="28">
        <f t="shared" si="2"/>
        <v>9.4635627530364381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" customHeight="1">
      <c r="A18" s="12">
        <v>6</v>
      </c>
      <c r="B18" s="14" t="s">
        <v>70</v>
      </c>
      <c r="C18" s="6">
        <v>165</v>
      </c>
      <c r="D18" s="25">
        <v>230.5</v>
      </c>
      <c r="E18" s="6">
        <v>27</v>
      </c>
      <c r="F18" s="6">
        <v>2.5</v>
      </c>
      <c r="G18" s="26">
        <f t="shared" si="0"/>
        <v>425</v>
      </c>
      <c r="H18" s="26">
        <f t="shared" si="1"/>
        <v>8.6032388663967616</v>
      </c>
      <c r="I18" s="27"/>
      <c r="J18" s="28">
        <f t="shared" si="2"/>
        <v>8.6032388663967616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" customHeight="1">
      <c r="A19" s="12">
        <v>7</v>
      </c>
      <c r="B19" s="14" t="s">
        <v>71</v>
      </c>
      <c r="C19" s="6">
        <v>302</v>
      </c>
      <c r="D19" s="25">
        <v>55</v>
      </c>
      <c r="E19" s="6">
        <v>33</v>
      </c>
      <c r="F19" s="6"/>
      <c r="G19" s="26">
        <f t="shared" si="0"/>
        <v>390</v>
      </c>
      <c r="H19" s="26">
        <f t="shared" si="1"/>
        <v>7.8947368421052637</v>
      </c>
      <c r="I19" s="27"/>
      <c r="J19" s="28">
        <f t="shared" si="2"/>
        <v>7.8947368421052637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" customHeight="1">
      <c r="A20" s="12">
        <v>8</v>
      </c>
      <c r="B20" s="14" t="s">
        <v>72</v>
      </c>
      <c r="C20" s="6">
        <v>114</v>
      </c>
      <c r="D20" s="6">
        <v>223.5</v>
      </c>
      <c r="E20" s="6">
        <v>12</v>
      </c>
      <c r="F20" s="6">
        <v>27</v>
      </c>
      <c r="G20" s="26">
        <f t="shared" si="0"/>
        <v>376.5</v>
      </c>
      <c r="H20" s="26">
        <f t="shared" si="1"/>
        <v>7.6214574898785425</v>
      </c>
      <c r="I20" s="27"/>
      <c r="J20" s="28">
        <f t="shared" si="2"/>
        <v>7.6214574898785425</v>
      </c>
    </row>
    <row r="21" spans="1:26" ht="15" customHeight="1">
      <c r="A21" s="12">
        <v>9</v>
      </c>
      <c r="B21" s="14" t="s">
        <v>73</v>
      </c>
      <c r="C21" s="6">
        <v>304</v>
      </c>
      <c r="D21" s="25">
        <v>32</v>
      </c>
      <c r="E21" s="6">
        <v>3</v>
      </c>
      <c r="F21" s="6">
        <v>17</v>
      </c>
      <c r="G21" s="26">
        <f t="shared" si="0"/>
        <v>356</v>
      </c>
      <c r="H21" s="26">
        <f t="shared" si="1"/>
        <v>7.2064777327935223</v>
      </c>
      <c r="I21" s="27"/>
      <c r="J21" s="28">
        <f t="shared" si="2"/>
        <v>7.2064777327935223</v>
      </c>
    </row>
    <row r="22" spans="1:26" ht="36" customHeight="1">
      <c r="A22" s="12">
        <v>10</v>
      </c>
      <c r="B22" s="14" t="s">
        <v>74</v>
      </c>
      <c r="C22" s="6">
        <v>129</v>
      </c>
      <c r="D22" s="6">
        <v>149</v>
      </c>
      <c r="E22" s="6">
        <v>21</v>
      </c>
      <c r="F22" s="6">
        <v>32</v>
      </c>
      <c r="G22" s="26">
        <f t="shared" si="0"/>
        <v>331</v>
      </c>
      <c r="H22" s="26">
        <f t="shared" si="1"/>
        <v>6.7004048582995956</v>
      </c>
      <c r="I22" s="27"/>
      <c r="J22" s="28">
        <f t="shared" si="2"/>
        <v>6.7004048582995956</v>
      </c>
    </row>
    <row r="23" spans="1:26" ht="15" customHeight="1">
      <c r="A23" s="12">
        <v>11</v>
      </c>
      <c r="B23" s="7" t="s">
        <v>75</v>
      </c>
      <c r="C23" s="6">
        <v>53</v>
      </c>
      <c r="D23" s="25">
        <v>195</v>
      </c>
      <c r="E23" s="6">
        <v>5</v>
      </c>
      <c r="F23" s="6">
        <v>15.5</v>
      </c>
      <c r="G23" s="26">
        <f t="shared" si="0"/>
        <v>268.5</v>
      </c>
      <c r="H23" s="26">
        <f t="shared" si="1"/>
        <v>5.4352226720647776</v>
      </c>
      <c r="I23" s="27"/>
      <c r="J23" s="28">
        <f t="shared" si="2"/>
        <v>5.4352226720647776</v>
      </c>
    </row>
    <row r="24" spans="1:26" ht="15" customHeight="1">
      <c r="A24" s="12">
        <v>12</v>
      </c>
      <c r="B24" s="7" t="s">
        <v>76</v>
      </c>
      <c r="C24" s="6">
        <v>114</v>
      </c>
      <c r="D24" s="25">
        <v>101.5</v>
      </c>
      <c r="E24" s="6">
        <v>7</v>
      </c>
      <c r="F24" s="6">
        <v>20</v>
      </c>
      <c r="G24" s="26">
        <f t="shared" si="0"/>
        <v>242.5</v>
      </c>
      <c r="H24" s="26">
        <f t="shared" si="1"/>
        <v>4.9089068825910935</v>
      </c>
      <c r="I24" s="27"/>
      <c r="J24" s="28">
        <f t="shared" si="2"/>
        <v>4.9089068825910935</v>
      </c>
    </row>
    <row r="25" spans="1:26" ht="15" customHeight="1">
      <c r="A25" s="12">
        <v>13</v>
      </c>
      <c r="B25" s="14" t="s">
        <v>77</v>
      </c>
      <c r="C25" s="6">
        <v>130</v>
      </c>
      <c r="D25" s="25">
        <v>55</v>
      </c>
      <c r="E25" s="6">
        <v>3</v>
      </c>
      <c r="F25" s="6"/>
      <c r="G25" s="26">
        <f t="shared" si="0"/>
        <v>188</v>
      </c>
      <c r="H25" s="26">
        <f t="shared" si="1"/>
        <v>3.8056680161943319</v>
      </c>
      <c r="I25" s="27"/>
      <c r="J25" s="28">
        <f t="shared" si="2"/>
        <v>3.8056680161943319</v>
      </c>
    </row>
    <row r="26" spans="1:26" ht="15" customHeight="1">
      <c r="A26" s="12">
        <v>14</v>
      </c>
      <c r="B26" s="7" t="s">
        <v>78</v>
      </c>
      <c r="C26" s="6">
        <v>47</v>
      </c>
      <c r="D26" s="25">
        <v>129.5</v>
      </c>
      <c r="E26" s="6"/>
      <c r="F26" s="6"/>
      <c r="G26" s="26">
        <f t="shared" si="0"/>
        <v>176.5</v>
      </c>
      <c r="H26" s="26">
        <f t="shared" si="1"/>
        <v>3.5728744939271255</v>
      </c>
      <c r="I26" s="27"/>
      <c r="J26" s="28">
        <f t="shared" si="2"/>
        <v>3.5728744939271255</v>
      </c>
    </row>
    <row r="27" spans="1:26" ht="15" customHeight="1">
      <c r="A27" s="12">
        <v>15</v>
      </c>
      <c r="B27" s="14" t="s">
        <v>79</v>
      </c>
      <c r="C27" s="6">
        <v>33</v>
      </c>
      <c r="D27" s="25">
        <v>119.5</v>
      </c>
      <c r="E27" s="6">
        <v>6</v>
      </c>
      <c r="F27" s="6"/>
      <c r="G27" s="26">
        <f t="shared" si="0"/>
        <v>158.5</v>
      </c>
      <c r="H27" s="26">
        <f t="shared" si="1"/>
        <v>3.2085020242914979</v>
      </c>
      <c r="I27" s="27"/>
      <c r="J27" s="28">
        <f t="shared" si="2"/>
        <v>3.2085020242914979</v>
      </c>
    </row>
    <row r="28" spans="1:26" ht="18.75" customHeight="1">
      <c r="A28" s="12">
        <v>16</v>
      </c>
      <c r="B28" s="14" t="s">
        <v>80</v>
      </c>
      <c r="C28" s="6">
        <v>31</v>
      </c>
      <c r="D28" s="25">
        <v>100</v>
      </c>
      <c r="E28" s="6"/>
      <c r="F28" s="6">
        <v>2.5</v>
      </c>
      <c r="G28" s="26">
        <f t="shared" si="0"/>
        <v>133.5</v>
      </c>
      <c r="H28" s="26">
        <f t="shared" si="1"/>
        <v>2.7024291497975708</v>
      </c>
      <c r="I28" s="27"/>
      <c r="J28" s="28">
        <f t="shared" si="2"/>
        <v>2.7024291497975708</v>
      </c>
    </row>
    <row r="29" spans="1:26" ht="18.75" customHeight="1">
      <c r="A29" s="12">
        <v>17</v>
      </c>
      <c r="B29" s="14" t="s">
        <v>81</v>
      </c>
      <c r="C29" s="6">
        <v>90</v>
      </c>
      <c r="D29" s="25">
        <v>31</v>
      </c>
      <c r="E29" s="6"/>
      <c r="F29" s="6">
        <v>5</v>
      </c>
      <c r="G29" s="26">
        <f t="shared" si="0"/>
        <v>126</v>
      </c>
      <c r="H29" s="26">
        <f t="shared" si="1"/>
        <v>2.5506072874493926</v>
      </c>
      <c r="I29" s="27"/>
      <c r="J29" s="28">
        <f t="shared" si="2"/>
        <v>2.5506072874493926</v>
      </c>
    </row>
    <row r="30" spans="1:26" ht="35.25" customHeight="1">
      <c r="A30" s="12">
        <v>18</v>
      </c>
      <c r="B30" s="7" t="s">
        <v>82</v>
      </c>
      <c r="C30" s="6">
        <v>29</v>
      </c>
      <c r="D30" s="25">
        <v>64.5</v>
      </c>
      <c r="E30" s="6">
        <v>3</v>
      </c>
      <c r="F30" s="6"/>
      <c r="G30" s="26">
        <f t="shared" si="0"/>
        <v>96.5</v>
      </c>
      <c r="H30" s="26">
        <f t="shared" si="1"/>
        <v>1.9534412955465588</v>
      </c>
      <c r="I30" s="27"/>
      <c r="J30" s="28">
        <f t="shared" si="2"/>
        <v>1.9534412955465588</v>
      </c>
    </row>
    <row r="31" spans="1:26" ht="35.25" customHeight="1">
      <c r="A31" s="12">
        <v>19</v>
      </c>
      <c r="B31" s="14" t="s">
        <v>83</v>
      </c>
      <c r="C31" s="6">
        <v>14</v>
      </c>
      <c r="D31" s="25">
        <v>77</v>
      </c>
      <c r="E31" s="6">
        <v>4</v>
      </c>
      <c r="F31" s="6"/>
      <c r="G31" s="26">
        <f t="shared" si="0"/>
        <v>95</v>
      </c>
      <c r="H31" s="26">
        <f t="shared" si="1"/>
        <v>1.9230769230769231</v>
      </c>
      <c r="I31" s="27"/>
      <c r="J31" s="28">
        <f t="shared" si="2"/>
        <v>1.9230769230769231</v>
      </c>
    </row>
    <row r="32" spans="1:26" ht="35.25" customHeight="1">
      <c r="A32" s="12">
        <v>20</v>
      </c>
      <c r="B32" s="14" t="s">
        <v>84</v>
      </c>
      <c r="C32" s="6">
        <v>45</v>
      </c>
      <c r="D32" s="25">
        <v>30</v>
      </c>
      <c r="E32" s="6">
        <v>12</v>
      </c>
      <c r="F32" s="6"/>
      <c r="G32" s="26">
        <f t="shared" si="0"/>
        <v>87</v>
      </c>
      <c r="H32" s="26">
        <f t="shared" si="1"/>
        <v>1.7611336032388665</v>
      </c>
      <c r="I32" s="27"/>
      <c r="J32" s="28">
        <f t="shared" si="2"/>
        <v>1.7611336032388665</v>
      </c>
    </row>
    <row r="33" spans="1:10" ht="35.25" customHeight="1">
      <c r="A33" s="12">
        <v>21</v>
      </c>
      <c r="B33" s="7" t="s">
        <v>85</v>
      </c>
      <c r="C33" s="6">
        <v>47</v>
      </c>
      <c r="D33" s="25">
        <v>36.5</v>
      </c>
      <c r="E33" s="6">
        <v>2</v>
      </c>
      <c r="F33" s="6"/>
      <c r="G33" s="26">
        <f t="shared" si="0"/>
        <v>85.5</v>
      </c>
      <c r="H33" s="26">
        <f t="shared" si="1"/>
        <v>1.7307692307692308</v>
      </c>
      <c r="I33" s="27"/>
      <c r="J33" s="28">
        <f t="shared" si="2"/>
        <v>1.7307692307692308</v>
      </c>
    </row>
    <row r="34" spans="1:10" ht="35.25" customHeight="1">
      <c r="A34" s="12">
        <v>22</v>
      </c>
      <c r="B34" s="14" t="s">
        <v>86</v>
      </c>
      <c r="C34" s="6">
        <v>15</v>
      </c>
      <c r="D34" s="25">
        <v>64</v>
      </c>
      <c r="E34" s="6">
        <v>5</v>
      </c>
      <c r="F34" s="6"/>
      <c r="G34" s="26">
        <f t="shared" si="0"/>
        <v>84</v>
      </c>
      <c r="H34" s="26">
        <f t="shared" si="1"/>
        <v>1.7004048582995952</v>
      </c>
      <c r="I34" s="27"/>
      <c r="J34" s="28">
        <f t="shared" si="2"/>
        <v>1.7004048582995952</v>
      </c>
    </row>
    <row r="35" spans="1:10" ht="35.25" customHeight="1">
      <c r="A35" s="12">
        <v>23</v>
      </c>
      <c r="B35" s="14" t="s">
        <v>87</v>
      </c>
      <c r="C35" s="6">
        <v>5</v>
      </c>
      <c r="D35" s="25">
        <v>52</v>
      </c>
      <c r="E35" s="6">
        <v>9</v>
      </c>
      <c r="F35" s="6">
        <v>2</v>
      </c>
      <c r="G35" s="26">
        <f t="shared" si="0"/>
        <v>68</v>
      </c>
      <c r="H35" s="26">
        <f t="shared" si="1"/>
        <v>1.3765182186234819</v>
      </c>
      <c r="I35" s="27"/>
      <c r="J35" s="28">
        <f t="shared" si="2"/>
        <v>1.3765182186234819</v>
      </c>
    </row>
    <row r="36" spans="1:10" ht="15" customHeight="1">
      <c r="A36" s="12">
        <v>24</v>
      </c>
      <c r="B36" s="14" t="s">
        <v>88</v>
      </c>
      <c r="C36" s="6">
        <v>14</v>
      </c>
      <c r="D36" s="25">
        <v>39.5</v>
      </c>
      <c r="E36" s="6">
        <v>3</v>
      </c>
      <c r="F36" s="6">
        <v>2</v>
      </c>
      <c r="G36" s="26">
        <f t="shared" si="0"/>
        <v>58.5</v>
      </c>
      <c r="H36" s="26">
        <f t="shared" si="1"/>
        <v>1.1842105263157896</v>
      </c>
      <c r="I36" s="27"/>
      <c r="J36" s="28">
        <f t="shared" si="2"/>
        <v>1.1842105263157896</v>
      </c>
    </row>
    <row r="37" spans="1:10" ht="15" customHeight="1">
      <c r="A37" s="12">
        <v>25</v>
      </c>
      <c r="B37" s="14" t="s">
        <v>89</v>
      </c>
      <c r="C37" s="6">
        <v>8</v>
      </c>
      <c r="D37" s="25">
        <v>30.5</v>
      </c>
      <c r="E37" s="6">
        <v>7</v>
      </c>
      <c r="F37" s="6">
        <v>2.5</v>
      </c>
      <c r="G37" s="26">
        <f t="shared" si="0"/>
        <v>48</v>
      </c>
      <c r="H37" s="26">
        <f t="shared" si="1"/>
        <v>0.97165991902834015</v>
      </c>
      <c r="I37" s="27"/>
      <c r="J37" s="28">
        <f t="shared" si="2"/>
        <v>0.97165991902834015</v>
      </c>
    </row>
    <row r="38" spans="1:10" ht="15" customHeight="1">
      <c r="A38" s="12">
        <v>26</v>
      </c>
      <c r="B38" s="14" t="s">
        <v>90</v>
      </c>
      <c r="C38" s="6">
        <v>15</v>
      </c>
      <c r="D38" s="25">
        <v>15</v>
      </c>
      <c r="E38" s="6"/>
      <c r="F38" s="6"/>
      <c r="G38" s="26">
        <f t="shared" si="0"/>
        <v>30</v>
      </c>
      <c r="H38" s="26">
        <f t="shared" si="1"/>
        <v>0.60728744939271262</v>
      </c>
      <c r="I38" s="27"/>
      <c r="J38" s="28">
        <f t="shared" si="2"/>
        <v>0.60728744939271262</v>
      </c>
    </row>
    <row r="39" spans="1:10" ht="12.75" customHeight="1"/>
    <row r="40" spans="1:10" ht="12.75" customHeight="1"/>
    <row r="41" spans="1:10" ht="15" customHeight="1">
      <c r="B41" s="1"/>
      <c r="C41" s="40" t="s">
        <v>91</v>
      </c>
      <c r="D41" s="34"/>
      <c r="E41" s="15"/>
      <c r="F41" s="2"/>
      <c r="G41" s="16" t="s">
        <v>26</v>
      </c>
      <c r="H41" s="16"/>
      <c r="I41" s="16"/>
      <c r="J41" s="16"/>
    </row>
    <row r="42" spans="1:10" ht="15" customHeight="1">
      <c r="B42" s="1"/>
      <c r="C42" s="17"/>
      <c r="D42" s="13"/>
      <c r="G42" s="18"/>
      <c r="H42" s="18"/>
      <c r="I42" s="18"/>
    </row>
    <row r="43" spans="1:10" ht="15" customHeight="1">
      <c r="B43" s="1"/>
      <c r="D43" s="2"/>
      <c r="E43" s="15"/>
      <c r="F43" s="2"/>
      <c r="G43" s="16" t="s">
        <v>92</v>
      </c>
      <c r="H43" s="16"/>
      <c r="I43" s="16"/>
      <c r="J43" s="16"/>
    </row>
    <row r="44" spans="1:10" ht="12.75" customHeight="1">
      <c r="B44" s="1"/>
      <c r="D44" s="13"/>
      <c r="G44" s="18"/>
      <c r="H44" s="18"/>
      <c r="I44" s="18"/>
      <c r="J44" s="18"/>
    </row>
    <row r="45" spans="1:10" ht="15" customHeight="1">
      <c r="B45" s="1"/>
      <c r="D45" s="2"/>
      <c r="E45" s="15"/>
      <c r="F45" s="2"/>
      <c r="G45" s="16" t="s">
        <v>57</v>
      </c>
      <c r="H45" s="16"/>
      <c r="I45" s="16"/>
      <c r="J45" s="16"/>
    </row>
    <row r="46" spans="1:10" ht="12.75" customHeight="1">
      <c r="B46" s="1"/>
      <c r="D46" s="13"/>
      <c r="G46" s="18"/>
      <c r="H46" s="18"/>
      <c r="I46" s="18"/>
      <c r="J46" s="18"/>
    </row>
    <row r="47" spans="1:10" ht="15" customHeight="1">
      <c r="B47" s="1"/>
      <c r="D47" s="2"/>
      <c r="E47" s="15"/>
      <c r="F47" s="2"/>
      <c r="G47" s="16" t="s">
        <v>29</v>
      </c>
      <c r="H47" s="16"/>
      <c r="I47" s="16"/>
      <c r="J47" s="16"/>
    </row>
    <row r="48" spans="1:10" ht="12.75" customHeight="1">
      <c r="B48" s="1"/>
      <c r="D48" s="13"/>
      <c r="G48" s="18"/>
      <c r="H48" s="18"/>
      <c r="I48" s="18"/>
      <c r="J48" s="18"/>
    </row>
    <row r="49" spans="2:10" ht="15" customHeight="1">
      <c r="B49" s="1"/>
      <c r="D49" s="2"/>
      <c r="E49" s="15"/>
      <c r="F49" s="2"/>
      <c r="G49" s="16" t="s">
        <v>30</v>
      </c>
      <c r="H49" s="16"/>
      <c r="I49" s="16"/>
      <c r="J49" s="16"/>
    </row>
    <row r="50" spans="2:10" ht="12.75" customHeight="1">
      <c r="B50" s="1"/>
      <c r="D50" s="13"/>
      <c r="G50" s="18"/>
      <c r="H50" s="18"/>
      <c r="I50" s="18"/>
      <c r="J50" s="18"/>
    </row>
    <row r="51" spans="2:10" ht="15" customHeight="1">
      <c r="B51" s="1"/>
      <c r="D51" s="2"/>
      <c r="E51" s="15"/>
      <c r="F51" s="2"/>
      <c r="G51" s="16" t="s">
        <v>31</v>
      </c>
      <c r="H51" s="16"/>
      <c r="I51" s="16"/>
      <c r="J51" s="16"/>
    </row>
    <row r="52" spans="2:10" ht="12.75" customHeight="1">
      <c r="B52" s="1"/>
      <c r="D52" s="13"/>
      <c r="G52" s="18"/>
      <c r="H52" s="18"/>
      <c r="I52" s="18"/>
      <c r="J52" s="18"/>
    </row>
    <row r="53" spans="2:10" ht="15" customHeight="1">
      <c r="B53" s="1"/>
      <c r="D53" s="2"/>
      <c r="E53" s="15"/>
      <c r="F53" s="2"/>
      <c r="G53" s="16" t="s">
        <v>32</v>
      </c>
      <c r="H53" s="16"/>
      <c r="I53" s="16"/>
      <c r="J53" s="16"/>
    </row>
    <row r="54" spans="2:10" ht="12.75" customHeight="1">
      <c r="B54" s="1"/>
      <c r="D54" s="13"/>
      <c r="G54" s="18"/>
      <c r="H54" s="18"/>
      <c r="I54" s="18"/>
      <c r="J54" s="18"/>
    </row>
    <row r="55" spans="2:10" ht="15" customHeight="1">
      <c r="B55" s="1"/>
      <c r="D55" s="2"/>
      <c r="E55" s="15"/>
      <c r="F55" s="2"/>
      <c r="G55" s="16" t="s">
        <v>33</v>
      </c>
      <c r="H55" s="16"/>
      <c r="I55" s="16"/>
      <c r="J55" s="16"/>
    </row>
    <row r="56" spans="2:10" ht="12.75" customHeight="1"/>
    <row r="57" spans="2:10" ht="12.75" customHeight="1"/>
    <row r="58" spans="2:10" ht="12.75" customHeight="1"/>
    <row r="59" spans="2:10" ht="12.75" customHeight="1"/>
    <row r="60" spans="2:10" ht="12.75" customHeight="1"/>
    <row r="61" spans="2:10" ht="12.75" customHeight="1"/>
    <row r="62" spans="2:10" ht="12.75" customHeight="1"/>
    <row r="63" spans="2:10" ht="12.75" customHeight="1"/>
    <row r="64" spans="2:10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1">
    <mergeCell ref="H11:H12"/>
    <mergeCell ref="I11:I12"/>
    <mergeCell ref="J11:J12"/>
    <mergeCell ref="C41:D41"/>
    <mergeCell ref="A7:I7"/>
    <mergeCell ref="A8:I8"/>
    <mergeCell ref="A9:I9"/>
    <mergeCell ref="A11:A12"/>
    <mergeCell ref="B11:B12"/>
    <mergeCell ref="C11:F11"/>
    <mergeCell ref="G11:G12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defaultColWidth="14.44140625" defaultRowHeight="15" customHeight="1"/>
  <cols>
    <col min="1" max="1" width="11.5546875" customWidth="1"/>
    <col min="2" max="2" width="111.88671875" customWidth="1"/>
    <col min="3" max="3" width="12.33203125" customWidth="1"/>
    <col min="4" max="4" width="9.88671875" customWidth="1"/>
    <col min="5" max="5" width="7.5546875" customWidth="1"/>
    <col min="6" max="6" width="13.44140625" customWidth="1"/>
    <col min="7" max="7" width="15.109375" customWidth="1"/>
    <col min="8" max="8" width="12.33203125" customWidth="1"/>
    <col min="9" max="9" width="12.109375" customWidth="1"/>
    <col min="10" max="10" width="12.5546875" customWidth="1"/>
    <col min="11" max="26" width="8" customWidth="1"/>
  </cols>
  <sheetData>
    <row r="1" spans="1:10" ht="15" customHeight="1">
      <c r="E1" s="2" t="s">
        <v>0</v>
      </c>
      <c r="F1" s="2"/>
    </row>
    <row r="2" spans="1:10" ht="15" customHeight="1">
      <c r="E2" s="2" t="s">
        <v>34</v>
      </c>
      <c r="F2" s="2"/>
    </row>
    <row r="3" spans="1:10" ht="15" customHeight="1">
      <c r="E3" s="2"/>
      <c r="F3" s="2"/>
    </row>
    <row r="4" spans="1:10" ht="15" customHeight="1">
      <c r="E4" s="2"/>
      <c r="F4" s="2"/>
    </row>
    <row r="5" spans="1:10" ht="15" customHeight="1">
      <c r="E5" s="2" t="s">
        <v>2</v>
      </c>
      <c r="F5" s="2"/>
    </row>
    <row r="6" spans="1:10" ht="15" customHeight="1">
      <c r="E6" s="2" t="s">
        <v>93</v>
      </c>
      <c r="F6" s="2"/>
    </row>
    <row r="7" spans="1:10" ht="17.25" customHeight="1">
      <c r="B7" s="33" t="s">
        <v>36</v>
      </c>
      <c r="C7" s="34"/>
      <c r="D7" s="34"/>
      <c r="E7" s="34"/>
      <c r="F7" s="34"/>
      <c r="G7" s="34"/>
      <c r="H7" s="34"/>
      <c r="I7" s="34"/>
    </row>
    <row r="8" spans="1:10" ht="17.25" customHeight="1">
      <c r="B8" s="33" t="s">
        <v>94</v>
      </c>
      <c r="C8" s="34"/>
      <c r="D8" s="34"/>
      <c r="E8" s="34"/>
      <c r="F8" s="34"/>
      <c r="G8" s="34"/>
      <c r="H8" s="34"/>
      <c r="I8" s="3"/>
    </row>
    <row r="9" spans="1:10" ht="17.25" customHeight="1">
      <c r="A9" s="3"/>
      <c r="B9" s="33"/>
      <c r="C9" s="34"/>
      <c r="D9" s="34"/>
      <c r="E9" s="34"/>
      <c r="F9" s="34"/>
      <c r="G9" s="34"/>
      <c r="H9" s="34"/>
      <c r="I9" s="3"/>
    </row>
    <row r="10" spans="1:10" ht="12.75" customHeight="1"/>
    <row r="11" spans="1:10" ht="12.75" customHeight="1">
      <c r="A11" s="35" t="s">
        <v>7</v>
      </c>
      <c r="B11" s="35" t="s">
        <v>95</v>
      </c>
      <c r="C11" s="36" t="s">
        <v>9</v>
      </c>
      <c r="D11" s="37"/>
      <c r="E11" s="37"/>
      <c r="F11" s="38"/>
      <c r="G11" s="30" t="s">
        <v>11</v>
      </c>
      <c r="H11" s="30" t="s">
        <v>12</v>
      </c>
      <c r="I11" s="30" t="s">
        <v>13</v>
      </c>
      <c r="J11" s="32" t="s">
        <v>14</v>
      </c>
    </row>
    <row r="12" spans="1:10" ht="75" customHeight="1">
      <c r="A12" s="31"/>
      <c r="B12" s="31"/>
      <c r="C12" s="4" t="s">
        <v>41</v>
      </c>
      <c r="D12" s="4" t="s">
        <v>16</v>
      </c>
      <c r="E12" s="29" t="s">
        <v>17</v>
      </c>
      <c r="F12" s="4" t="s">
        <v>18</v>
      </c>
      <c r="G12" s="31"/>
      <c r="H12" s="31"/>
      <c r="I12" s="31"/>
      <c r="J12" s="31"/>
    </row>
    <row r="13" spans="1:10" ht="15" customHeight="1">
      <c r="A13" s="12">
        <v>1</v>
      </c>
      <c r="B13" s="7" t="s">
        <v>96</v>
      </c>
      <c r="C13" s="6">
        <v>108</v>
      </c>
      <c r="D13" s="6">
        <v>333.5</v>
      </c>
      <c r="E13" s="6">
        <v>45</v>
      </c>
      <c r="F13" s="6">
        <v>12.5</v>
      </c>
      <c r="G13" s="26">
        <f t="shared" ref="G13:G100" si="0">SUM(C13:F13)</f>
        <v>499</v>
      </c>
      <c r="H13" s="21">
        <f t="shared" ref="H13:H100" si="1">G13*0.5/8.8</f>
        <v>28.352272727272727</v>
      </c>
      <c r="I13" s="28">
        <v>40</v>
      </c>
      <c r="J13" s="28">
        <f t="shared" ref="J13:J100" si="2">SUM(H13:I13)</f>
        <v>68.35227272727272</v>
      </c>
    </row>
    <row r="14" spans="1:10" ht="15" customHeight="1">
      <c r="A14" s="12">
        <v>2</v>
      </c>
      <c r="B14" s="7" t="s">
        <v>97</v>
      </c>
      <c r="C14" s="6">
        <v>71</v>
      </c>
      <c r="D14" s="6">
        <v>159.5</v>
      </c>
      <c r="E14" s="6">
        <v>12</v>
      </c>
      <c r="F14" s="6">
        <v>24</v>
      </c>
      <c r="G14" s="26">
        <f t="shared" si="0"/>
        <v>266.5</v>
      </c>
      <c r="H14" s="21">
        <f t="shared" si="1"/>
        <v>15.142045454545453</v>
      </c>
      <c r="I14" s="28">
        <v>45</v>
      </c>
      <c r="J14" s="28">
        <f t="shared" si="2"/>
        <v>60.142045454545453</v>
      </c>
    </row>
    <row r="15" spans="1:10" ht="15" customHeight="1">
      <c r="A15" s="12">
        <v>3</v>
      </c>
      <c r="B15" s="7" t="s">
        <v>98</v>
      </c>
      <c r="C15" s="6">
        <v>111</v>
      </c>
      <c r="D15" s="6">
        <v>73.5</v>
      </c>
      <c r="E15" s="6">
        <v>27</v>
      </c>
      <c r="F15" s="6">
        <v>22</v>
      </c>
      <c r="G15" s="26">
        <f t="shared" si="0"/>
        <v>233.5</v>
      </c>
      <c r="H15" s="21">
        <f t="shared" si="1"/>
        <v>13.267045454545453</v>
      </c>
      <c r="I15" s="28">
        <v>45</v>
      </c>
      <c r="J15" s="28">
        <f t="shared" si="2"/>
        <v>58.267045454545453</v>
      </c>
    </row>
    <row r="16" spans="1:10" ht="15" customHeight="1">
      <c r="A16" s="12">
        <v>4</v>
      </c>
      <c r="B16" s="7" t="s">
        <v>99</v>
      </c>
      <c r="C16" s="6">
        <v>138</v>
      </c>
      <c r="D16" s="6">
        <v>135.5</v>
      </c>
      <c r="E16" s="6">
        <v>33</v>
      </c>
      <c r="F16" s="6">
        <v>8.5</v>
      </c>
      <c r="G16" s="26">
        <f t="shared" si="0"/>
        <v>315</v>
      </c>
      <c r="H16" s="21">
        <f t="shared" si="1"/>
        <v>17.89772727272727</v>
      </c>
      <c r="I16" s="28">
        <v>40</v>
      </c>
      <c r="J16" s="28">
        <f t="shared" si="2"/>
        <v>57.897727272727266</v>
      </c>
    </row>
    <row r="17" spans="1:10" ht="15" customHeight="1">
      <c r="A17" s="12">
        <v>5</v>
      </c>
      <c r="B17" s="7" t="s">
        <v>100</v>
      </c>
      <c r="C17" s="6">
        <v>82</v>
      </c>
      <c r="D17" s="6">
        <v>130.5</v>
      </c>
      <c r="E17" s="6">
        <v>27</v>
      </c>
      <c r="F17" s="6">
        <v>22</v>
      </c>
      <c r="G17" s="26">
        <f t="shared" si="0"/>
        <v>261.5</v>
      </c>
      <c r="H17" s="21">
        <f t="shared" si="1"/>
        <v>14.857954545454545</v>
      </c>
      <c r="I17" s="28">
        <v>40</v>
      </c>
      <c r="J17" s="28">
        <f t="shared" si="2"/>
        <v>54.857954545454547</v>
      </c>
    </row>
    <row r="18" spans="1:10" ht="15" customHeight="1">
      <c r="A18" s="12">
        <v>6</v>
      </c>
      <c r="B18" s="7" t="s">
        <v>101</v>
      </c>
      <c r="C18" s="6">
        <v>61</v>
      </c>
      <c r="D18" s="6">
        <v>141</v>
      </c>
      <c r="E18" s="6">
        <v>12</v>
      </c>
      <c r="F18" s="6"/>
      <c r="G18" s="26">
        <f t="shared" si="0"/>
        <v>214</v>
      </c>
      <c r="H18" s="21">
        <f t="shared" si="1"/>
        <v>12.159090909090908</v>
      </c>
      <c r="I18" s="28">
        <v>39</v>
      </c>
      <c r="J18" s="28">
        <f t="shared" si="2"/>
        <v>51.159090909090907</v>
      </c>
    </row>
    <row r="19" spans="1:10" ht="15" customHeight="1">
      <c r="A19" s="12">
        <v>7</v>
      </c>
      <c r="B19" s="7" t="s">
        <v>102</v>
      </c>
      <c r="C19" s="6">
        <v>85</v>
      </c>
      <c r="D19" s="6">
        <v>104</v>
      </c>
      <c r="E19" s="6">
        <v>14</v>
      </c>
      <c r="F19" s="6">
        <v>4</v>
      </c>
      <c r="G19" s="26">
        <f t="shared" si="0"/>
        <v>207</v>
      </c>
      <c r="H19" s="21">
        <f t="shared" si="1"/>
        <v>11.761363636363635</v>
      </c>
      <c r="I19" s="28">
        <v>39</v>
      </c>
      <c r="J19" s="28">
        <f t="shared" si="2"/>
        <v>50.761363636363633</v>
      </c>
    </row>
    <row r="20" spans="1:10" ht="15" customHeight="1">
      <c r="A20" s="12">
        <v>8</v>
      </c>
      <c r="B20" s="7" t="s">
        <v>103</v>
      </c>
      <c r="C20" s="6">
        <v>91</v>
      </c>
      <c r="D20" s="6">
        <v>94</v>
      </c>
      <c r="E20" s="6">
        <v>1</v>
      </c>
      <c r="F20" s="6"/>
      <c r="G20" s="26">
        <f t="shared" si="0"/>
        <v>186</v>
      </c>
      <c r="H20" s="21">
        <f t="shared" si="1"/>
        <v>10.568181818181817</v>
      </c>
      <c r="I20" s="28">
        <v>38</v>
      </c>
      <c r="J20" s="28">
        <f t="shared" si="2"/>
        <v>48.568181818181813</v>
      </c>
    </row>
    <row r="21" spans="1:10" ht="15" customHeight="1">
      <c r="A21" s="12">
        <v>9</v>
      </c>
      <c r="B21" s="7" t="s">
        <v>104</v>
      </c>
      <c r="C21" s="6">
        <v>68</v>
      </c>
      <c r="D21" s="6">
        <v>117.5</v>
      </c>
      <c r="E21" s="6"/>
      <c r="F21" s="6"/>
      <c r="G21" s="26">
        <f t="shared" si="0"/>
        <v>185.5</v>
      </c>
      <c r="H21" s="21">
        <f t="shared" si="1"/>
        <v>10.539772727272727</v>
      </c>
      <c r="I21" s="28">
        <v>38</v>
      </c>
      <c r="J21" s="28">
        <f t="shared" si="2"/>
        <v>48.539772727272727</v>
      </c>
    </row>
    <row r="22" spans="1:10" ht="15" customHeight="1">
      <c r="A22" s="12">
        <v>10</v>
      </c>
      <c r="B22" s="7" t="s">
        <v>105</v>
      </c>
      <c r="C22" s="6">
        <v>81</v>
      </c>
      <c r="D22" s="6">
        <v>100</v>
      </c>
      <c r="E22" s="6">
        <v>2</v>
      </c>
      <c r="F22" s="6"/>
      <c r="G22" s="26">
        <f t="shared" si="0"/>
        <v>183</v>
      </c>
      <c r="H22" s="21">
        <f t="shared" si="1"/>
        <v>10.397727272727272</v>
      </c>
      <c r="I22" s="28">
        <v>37</v>
      </c>
      <c r="J22" s="28">
        <f t="shared" si="2"/>
        <v>47.397727272727273</v>
      </c>
    </row>
    <row r="23" spans="1:10" ht="30.75" customHeight="1">
      <c r="A23" s="12">
        <v>11</v>
      </c>
      <c r="B23" s="7" t="s">
        <v>106</v>
      </c>
      <c r="C23" s="6">
        <v>81</v>
      </c>
      <c r="D23" s="6">
        <v>31.5</v>
      </c>
      <c r="E23" s="6">
        <v>30</v>
      </c>
      <c r="F23" s="6">
        <v>5.5</v>
      </c>
      <c r="G23" s="26">
        <f t="shared" si="0"/>
        <v>148</v>
      </c>
      <c r="H23" s="21">
        <f t="shared" si="1"/>
        <v>8.4090909090909083</v>
      </c>
      <c r="I23" s="28">
        <v>37</v>
      </c>
      <c r="J23" s="28">
        <f t="shared" si="2"/>
        <v>45.409090909090907</v>
      </c>
    </row>
    <row r="24" spans="1:10" ht="15" customHeight="1">
      <c r="A24" s="12">
        <v>12</v>
      </c>
      <c r="B24" s="7" t="s">
        <v>107</v>
      </c>
      <c r="C24" s="6">
        <v>81</v>
      </c>
      <c r="D24" s="6">
        <v>31.5</v>
      </c>
      <c r="E24" s="6">
        <v>30</v>
      </c>
      <c r="F24" s="6">
        <v>5.5</v>
      </c>
      <c r="G24" s="26">
        <f t="shared" si="0"/>
        <v>148</v>
      </c>
      <c r="H24" s="21">
        <f t="shared" si="1"/>
        <v>8.4090909090909083</v>
      </c>
      <c r="I24" s="28">
        <v>36</v>
      </c>
      <c r="J24" s="28">
        <f t="shared" si="2"/>
        <v>44.409090909090907</v>
      </c>
    </row>
    <row r="25" spans="1:10" ht="15" customHeight="1">
      <c r="A25" s="12">
        <v>13</v>
      </c>
      <c r="B25" s="7" t="s">
        <v>108</v>
      </c>
      <c r="C25" s="6">
        <v>111</v>
      </c>
      <c r="D25" s="6">
        <v>6.5</v>
      </c>
      <c r="E25" s="6">
        <v>3</v>
      </c>
      <c r="F25" s="6">
        <v>9</v>
      </c>
      <c r="G25" s="26">
        <f t="shared" si="0"/>
        <v>129.5</v>
      </c>
      <c r="H25" s="21">
        <f t="shared" si="1"/>
        <v>7.357954545454545</v>
      </c>
      <c r="I25" s="28">
        <v>36</v>
      </c>
      <c r="J25" s="28">
        <f t="shared" si="2"/>
        <v>43.357954545454547</v>
      </c>
    </row>
    <row r="26" spans="1:10" ht="15" customHeight="1">
      <c r="A26" s="12">
        <v>14</v>
      </c>
      <c r="B26" s="7" t="s">
        <v>109</v>
      </c>
      <c r="C26" s="6">
        <v>99</v>
      </c>
      <c r="D26" s="6">
        <v>6</v>
      </c>
      <c r="E26" s="6">
        <v>3</v>
      </c>
      <c r="F26" s="6">
        <v>4</v>
      </c>
      <c r="G26" s="26">
        <f t="shared" si="0"/>
        <v>112</v>
      </c>
      <c r="H26" s="21">
        <f t="shared" si="1"/>
        <v>6.3636363636363633</v>
      </c>
      <c r="I26" s="28">
        <v>35</v>
      </c>
      <c r="J26" s="28">
        <f t="shared" si="2"/>
        <v>41.36363636363636</v>
      </c>
    </row>
    <row r="27" spans="1:10" ht="15" customHeight="1">
      <c r="A27" s="12">
        <v>15</v>
      </c>
      <c r="B27" s="7" t="s">
        <v>110</v>
      </c>
      <c r="C27" s="6">
        <v>56</v>
      </c>
      <c r="D27" s="6">
        <v>29.5</v>
      </c>
      <c r="E27" s="6">
        <v>21</v>
      </c>
      <c r="F27" s="6"/>
      <c r="G27" s="26">
        <f t="shared" si="0"/>
        <v>106.5</v>
      </c>
      <c r="H27" s="21">
        <f t="shared" si="1"/>
        <v>6.0511363636363633</v>
      </c>
      <c r="I27" s="28">
        <v>35</v>
      </c>
      <c r="J27" s="28">
        <f t="shared" si="2"/>
        <v>41.05113636363636</v>
      </c>
    </row>
    <row r="28" spans="1:10" ht="15" customHeight="1">
      <c r="A28" s="12">
        <v>16</v>
      </c>
      <c r="B28" s="7" t="s">
        <v>111</v>
      </c>
      <c r="C28" s="6">
        <v>50</v>
      </c>
      <c r="D28" s="6">
        <v>46</v>
      </c>
      <c r="E28" s="6">
        <v>8</v>
      </c>
      <c r="F28" s="6"/>
      <c r="G28" s="26">
        <f t="shared" si="0"/>
        <v>104</v>
      </c>
      <c r="H28" s="21">
        <f t="shared" si="1"/>
        <v>5.9090909090909083</v>
      </c>
      <c r="I28" s="28">
        <v>34</v>
      </c>
      <c r="J28" s="28">
        <f t="shared" si="2"/>
        <v>39.909090909090907</v>
      </c>
    </row>
    <row r="29" spans="1:10" ht="15" customHeight="1">
      <c r="A29" s="12">
        <v>17</v>
      </c>
      <c r="B29" s="7" t="s">
        <v>112</v>
      </c>
      <c r="C29" s="6">
        <v>45</v>
      </c>
      <c r="D29" s="6">
        <v>48</v>
      </c>
      <c r="E29" s="6">
        <v>9</v>
      </c>
      <c r="F29" s="6"/>
      <c r="G29" s="26">
        <f t="shared" si="0"/>
        <v>102</v>
      </c>
      <c r="H29" s="21">
        <f t="shared" si="1"/>
        <v>5.795454545454545</v>
      </c>
      <c r="I29" s="28">
        <v>34</v>
      </c>
      <c r="J29" s="28">
        <f t="shared" si="2"/>
        <v>39.795454545454547</v>
      </c>
    </row>
    <row r="30" spans="1:10" ht="15" customHeight="1">
      <c r="A30" s="12">
        <v>18</v>
      </c>
      <c r="B30" s="7" t="s">
        <v>113</v>
      </c>
      <c r="C30" s="6">
        <v>91</v>
      </c>
      <c r="D30" s="6">
        <v>8</v>
      </c>
      <c r="E30" s="6"/>
      <c r="F30" s="6">
        <v>2</v>
      </c>
      <c r="G30" s="26">
        <f t="shared" si="0"/>
        <v>101</v>
      </c>
      <c r="H30" s="21">
        <f t="shared" si="1"/>
        <v>5.7386363636363633</v>
      </c>
      <c r="I30" s="28">
        <v>33</v>
      </c>
      <c r="J30" s="28">
        <f t="shared" si="2"/>
        <v>38.73863636363636</v>
      </c>
    </row>
    <row r="31" spans="1:10" ht="15" customHeight="1">
      <c r="A31" s="12">
        <v>19</v>
      </c>
      <c r="B31" s="7" t="s">
        <v>114</v>
      </c>
      <c r="C31" s="6">
        <v>64</v>
      </c>
      <c r="D31" s="6">
        <v>33</v>
      </c>
      <c r="E31" s="6">
        <v>3</v>
      </c>
      <c r="F31" s="6"/>
      <c r="G31" s="26">
        <f t="shared" si="0"/>
        <v>100</v>
      </c>
      <c r="H31" s="21">
        <f t="shared" si="1"/>
        <v>5.6818181818181817</v>
      </c>
      <c r="I31" s="28">
        <v>33</v>
      </c>
      <c r="J31" s="28">
        <f t="shared" si="2"/>
        <v>38.68181818181818</v>
      </c>
    </row>
    <row r="32" spans="1:10" ht="15" customHeight="1">
      <c r="A32" s="12">
        <v>20</v>
      </c>
      <c r="B32" s="7" t="s">
        <v>115</v>
      </c>
      <c r="C32" s="6">
        <v>73</v>
      </c>
      <c r="D32" s="6">
        <v>21</v>
      </c>
      <c r="E32" s="6">
        <v>3</v>
      </c>
      <c r="F32" s="6"/>
      <c r="G32" s="26">
        <f t="shared" si="0"/>
        <v>97</v>
      </c>
      <c r="H32" s="21">
        <f t="shared" si="1"/>
        <v>5.5113636363636358</v>
      </c>
      <c r="I32" s="28">
        <v>32</v>
      </c>
      <c r="J32" s="28">
        <f t="shared" si="2"/>
        <v>37.511363636363633</v>
      </c>
    </row>
    <row r="33" spans="1:10" ht="15" customHeight="1">
      <c r="A33" s="12">
        <v>21</v>
      </c>
      <c r="B33" s="7" t="s">
        <v>116</v>
      </c>
      <c r="C33" s="6">
        <v>65</v>
      </c>
      <c r="D33" s="6">
        <v>20</v>
      </c>
      <c r="E33" s="6"/>
      <c r="F33" s="6"/>
      <c r="G33" s="26">
        <f t="shared" si="0"/>
        <v>85</v>
      </c>
      <c r="H33" s="21">
        <f t="shared" si="1"/>
        <v>4.8295454545454541</v>
      </c>
      <c r="I33" s="28">
        <v>32</v>
      </c>
      <c r="J33" s="28">
        <f t="shared" si="2"/>
        <v>36.829545454545453</v>
      </c>
    </row>
    <row r="34" spans="1:10" ht="15" customHeight="1">
      <c r="A34" s="12">
        <v>22</v>
      </c>
      <c r="B34" s="7" t="s">
        <v>117</v>
      </c>
      <c r="C34" s="6">
        <v>43</v>
      </c>
      <c r="D34" s="6">
        <v>31</v>
      </c>
      <c r="E34" s="6">
        <v>1</v>
      </c>
      <c r="F34" s="6"/>
      <c r="G34" s="26">
        <f t="shared" si="0"/>
        <v>75</v>
      </c>
      <c r="H34" s="21">
        <f t="shared" si="1"/>
        <v>4.2613636363636358</v>
      </c>
      <c r="I34" s="28">
        <v>31</v>
      </c>
      <c r="J34" s="28">
        <f t="shared" si="2"/>
        <v>35.261363636363633</v>
      </c>
    </row>
    <row r="35" spans="1:10" ht="15" customHeight="1">
      <c r="A35" s="12">
        <v>23</v>
      </c>
      <c r="B35" s="7" t="s">
        <v>118</v>
      </c>
      <c r="C35" s="6">
        <v>24</v>
      </c>
      <c r="D35" s="6">
        <v>49.5</v>
      </c>
      <c r="E35" s="6"/>
      <c r="F35" s="6"/>
      <c r="G35" s="26">
        <f t="shared" si="0"/>
        <v>73.5</v>
      </c>
      <c r="H35" s="21">
        <f t="shared" si="1"/>
        <v>4.1761363636363633</v>
      </c>
      <c r="I35" s="28">
        <v>31</v>
      </c>
      <c r="J35" s="28">
        <f t="shared" si="2"/>
        <v>35.17613636363636</v>
      </c>
    </row>
    <row r="36" spans="1:10" ht="15" customHeight="1">
      <c r="A36" s="12">
        <v>24</v>
      </c>
      <c r="B36" s="7" t="s">
        <v>119</v>
      </c>
      <c r="C36" s="6">
        <v>69</v>
      </c>
      <c r="D36" s="6">
        <v>1</v>
      </c>
      <c r="E36" s="6"/>
      <c r="F36" s="6">
        <v>2</v>
      </c>
      <c r="G36" s="26">
        <f t="shared" si="0"/>
        <v>72</v>
      </c>
      <c r="H36" s="21">
        <f t="shared" si="1"/>
        <v>4.0909090909090908</v>
      </c>
      <c r="I36" s="28">
        <v>30</v>
      </c>
      <c r="J36" s="28">
        <f t="shared" si="2"/>
        <v>34.090909090909093</v>
      </c>
    </row>
    <row r="37" spans="1:10" ht="15" customHeight="1">
      <c r="A37" s="12">
        <v>25</v>
      </c>
      <c r="B37" s="7" t="s">
        <v>120</v>
      </c>
      <c r="C37" s="6">
        <v>43</v>
      </c>
      <c r="D37" s="6">
        <v>27</v>
      </c>
      <c r="E37" s="6"/>
      <c r="F37" s="6"/>
      <c r="G37" s="26">
        <f t="shared" si="0"/>
        <v>70</v>
      </c>
      <c r="H37" s="21">
        <f t="shared" si="1"/>
        <v>3.9772727272727271</v>
      </c>
      <c r="I37" s="28">
        <v>30</v>
      </c>
      <c r="J37" s="28">
        <f t="shared" si="2"/>
        <v>33.977272727272727</v>
      </c>
    </row>
    <row r="38" spans="1:10" ht="15" customHeight="1">
      <c r="A38" s="12">
        <v>26</v>
      </c>
      <c r="B38" s="7" t="s">
        <v>121</v>
      </c>
      <c r="C38" s="6">
        <v>18</v>
      </c>
      <c r="D38" s="6">
        <v>29.5</v>
      </c>
      <c r="E38" s="6">
        <v>21</v>
      </c>
      <c r="F38" s="6"/>
      <c r="G38" s="26">
        <f t="shared" si="0"/>
        <v>68.5</v>
      </c>
      <c r="H38" s="21">
        <f t="shared" si="1"/>
        <v>3.8920454545454541</v>
      </c>
      <c r="I38" s="28">
        <v>29</v>
      </c>
      <c r="J38" s="28">
        <f t="shared" si="2"/>
        <v>32.892045454545453</v>
      </c>
    </row>
    <row r="39" spans="1:10" ht="15" customHeight="1">
      <c r="A39" s="12">
        <v>27</v>
      </c>
      <c r="B39" s="7" t="s">
        <v>122</v>
      </c>
      <c r="C39" s="6">
        <v>2</v>
      </c>
      <c r="D39" s="6">
        <v>62</v>
      </c>
      <c r="E39" s="6">
        <v>1</v>
      </c>
      <c r="F39" s="6"/>
      <c r="G39" s="26">
        <f t="shared" si="0"/>
        <v>65</v>
      </c>
      <c r="H39" s="21">
        <f t="shared" si="1"/>
        <v>3.6931818181818179</v>
      </c>
      <c r="I39" s="28">
        <v>29</v>
      </c>
      <c r="J39" s="28">
        <f t="shared" si="2"/>
        <v>32.69318181818182</v>
      </c>
    </row>
    <row r="40" spans="1:10" ht="15" customHeight="1">
      <c r="A40" s="12">
        <v>28</v>
      </c>
      <c r="B40" s="7" t="s">
        <v>123</v>
      </c>
      <c r="C40" s="6"/>
      <c r="D40" s="6">
        <v>51.5</v>
      </c>
      <c r="E40" s="6">
        <v>6</v>
      </c>
      <c r="F40" s="6">
        <v>4</v>
      </c>
      <c r="G40" s="26">
        <f t="shared" si="0"/>
        <v>61.5</v>
      </c>
      <c r="H40" s="21">
        <f t="shared" si="1"/>
        <v>3.4943181818181817</v>
      </c>
      <c r="I40" s="28">
        <v>28</v>
      </c>
      <c r="J40" s="28">
        <f t="shared" si="2"/>
        <v>31.49431818181818</v>
      </c>
    </row>
    <row r="41" spans="1:10" ht="15" customHeight="1">
      <c r="A41" s="12">
        <v>29</v>
      </c>
      <c r="B41" s="7" t="s">
        <v>124</v>
      </c>
      <c r="C41" s="6">
        <v>33</v>
      </c>
      <c r="D41" s="6">
        <v>27</v>
      </c>
      <c r="E41" s="6"/>
      <c r="F41" s="6"/>
      <c r="G41" s="26">
        <f t="shared" si="0"/>
        <v>60</v>
      </c>
      <c r="H41" s="21">
        <f t="shared" si="1"/>
        <v>3.4090909090909087</v>
      </c>
      <c r="I41" s="28">
        <v>27</v>
      </c>
      <c r="J41" s="28">
        <f t="shared" si="2"/>
        <v>30.40909090909091</v>
      </c>
    </row>
    <row r="42" spans="1:10" ht="15" customHeight="1">
      <c r="A42" s="12">
        <v>30</v>
      </c>
      <c r="B42" s="7" t="s">
        <v>125</v>
      </c>
      <c r="C42" s="6">
        <v>28</v>
      </c>
      <c r="D42" s="6">
        <v>18</v>
      </c>
      <c r="E42" s="6">
        <v>8</v>
      </c>
      <c r="F42" s="6"/>
      <c r="G42" s="26">
        <f t="shared" si="0"/>
        <v>54</v>
      </c>
      <c r="H42" s="21">
        <f t="shared" si="1"/>
        <v>3.0681818181818179</v>
      </c>
      <c r="I42" s="28">
        <v>27</v>
      </c>
      <c r="J42" s="28">
        <f t="shared" si="2"/>
        <v>30.068181818181817</v>
      </c>
    </row>
    <row r="43" spans="1:10" ht="15" customHeight="1">
      <c r="A43" s="12">
        <v>31</v>
      </c>
      <c r="B43" s="7" t="s">
        <v>126</v>
      </c>
      <c r="C43" s="6">
        <v>42</v>
      </c>
      <c r="D43" s="6">
        <v>8</v>
      </c>
      <c r="E43" s="6"/>
      <c r="F43" s="6"/>
      <c r="G43" s="26">
        <f t="shared" si="0"/>
        <v>50</v>
      </c>
      <c r="H43" s="21">
        <f t="shared" si="1"/>
        <v>2.8409090909090908</v>
      </c>
      <c r="I43" s="28">
        <v>26</v>
      </c>
      <c r="J43" s="28">
        <f t="shared" si="2"/>
        <v>28.84090909090909</v>
      </c>
    </row>
    <row r="44" spans="1:10" ht="15" customHeight="1">
      <c r="A44" s="12">
        <v>32</v>
      </c>
      <c r="B44" s="7" t="s">
        <v>127</v>
      </c>
      <c r="C44" s="6">
        <v>7</v>
      </c>
      <c r="D44" s="6">
        <v>30</v>
      </c>
      <c r="E44" s="6">
        <v>12</v>
      </c>
      <c r="F44" s="6"/>
      <c r="G44" s="26">
        <f t="shared" si="0"/>
        <v>49</v>
      </c>
      <c r="H44" s="21">
        <f t="shared" si="1"/>
        <v>2.7840909090909087</v>
      </c>
      <c r="I44" s="28">
        <v>25</v>
      </c>
      <c r="J44" s="28">
        <f t="shared" si="2"/>
        <v>27.78409090909091</v>
      </c>
    </row>
    <row r="45" spans="1:10" ht="15" customHeight="1">
      <c r="A45" s="12">
        <v>33</v>
      </c>
      <c r="B45" s="7" t="s">
        <v>128</v>
      </c>
      <c r="C45" s="6">
        <v>8</v>
      </c>
      <c r="D45" s="6">
        <v>30.5</v>
      </c>
      <c r="E45" s="6">
        <v>7</v>
      </c>
      <c r="F45" s="6">
        <v>2.5</v>
      </c>
      <c r="G45" s="26">
        <f t="shared" si="0"/>
        <v>48</v>
      </c>
      <c r="H45" s="21">
        <f t="shared" si="1"/>
        <v>2.7272727272727271</v>
      </c>
      <c r="I45" s="28">
        <v>25</v>
      </c>
      <c r="J45" s="28">
        <f t="shared" si="2"/>
        <v>27.727272727272727</v>
      </c>
    </row>
    <row r="46" spans="1:10" ht="15" customHeight="1">
      <c r="A46" s="12">
        <v>34</v>
      </c>
      <c r="B46" s="7" t="s">
        <v>129</v>
      </c>
      <c r="C46" s="6">
        <v>21</v>
      </c>
      <c r="D46" s="6">
        <v>14</v>
      </c>
      <c r="E46" s="6">
        <v>9</v>
      </c>
      <c r="F46" s="6"/>
      <c r="G46" s="26">
        <f t="shared" si="0"/>
        <v>44</v>
      </c>
      <c r="H46" s="21">
        <f t="shared" si="1"/>
        <v>2.5</v>
      </c>
      <c r="I46" s="28">
        <v>24</v>
      </c>
      <c r="J46" s="28">
        <f t="shared" si="2"/>
        <v>26.5</v>
      </c>
    </row>
    <row r="47" spans="1:10" ht="15" customHeight="1">
      <c r="A47" s="12">
        <v>35</v>
      </c>
      <c r="B47" s="7" t="s">
        <v>130</v>
      </c>
      <c r="C47" s="6">
        <v>42</v>
      </c>
      <c r="D47" s="6">
        <v>2</v>
      </c>
      <c r="E47" s="6"/>
      <c r="F47" s="6"/>
      <c r="G47" s="26">
        <f t="shared" si="0"/>
        <v>44</v>
      </c>
      <c r="H47" s="21">
        <f t="shared" si="1"/>
        <v>2.5</v>
      </c>
      <c r="I47" s="28">
        <v>24</v>
      </c>
      <c r="J47" s="28">
        <f t="shared" si="2"/>
        <v>26.5</v>
      </c>
    </row>
    <row r="48" spans="1:10" ht="15" customHeight="1">
      <c r="A48" s="12">
        <v>36</v>
      </c>
      <c r="B48" s="7" t="s">
        <v>131</v>
      </c>
      <c r="C48" s="6">
        <v>5</v>
      </c>
      <c r="D48" s="6">
        <v>17</v>
      </c>
      <c r="E48" s="6">
        <v>21</v>
      </c>
      <c r="F48" s="6">
        <v>0.5</v>
      </c>
      <c r="G48" s="26">
        <f t="shared" si="0"/>
        <v>43.5</v>
      </c>
      <c r="H48" s="21">
        <f t="shared" si="1"/>
        <v>2.4715909090909087</v>
      </c>
      <c r="I48" s="28">
        <v>23</v>
      </c>
      <c r="J48" s="28">
        <f t="shared" si="2"/>
        <v>25.47159090909091</v>
      </c>
    </row>
    <row r="49" spans="1:10" ht="15" customHeight="1">
      <c r="A49" s="12">
        <v>37</v>
      </c>
      <c r="B49" s="7" t="s">
        <v>132</v>
      </c>
      <c r="C49" s="6">
        <v>25</v>
      </c>
      <c r="D49" s="6">
        <v>13.5</v>
      </c>
      <c r="E49" s="6">
        <v>5</v>
      </c>
      <c r="F49" s="6"/>
      <c r="G49" s="26">
        <f t="shared" si="0"/>
        <v>43.5</v>
      </c>
      <c r="H49" s="21">
        <f t="shared" si="1"/>
        <v>2.4715909090909087</v>
      </c>
      <c r="I49" s="28">
        <v>23</v>
      </c>
      <c r="J49" s="28">
        <f t="shared" si="2"/>
        <v>25.47159090909091</v>
      </c>
    </row>
    <row r="50" spans="1:10" ht="15" customHeight="1">
      <c r="A50" s="12">
        <v>38</v>
      </c>
      <c r="B50" s="7" t="s">
        <v>133</v>
      </c>
      <c r="C50" s="6">
        <v>16</v>
      </c>
      <c r="D50" s="6">
        <v>5.5</v>
      </c>
      <c r="E50" s="6">
        <v>21</v>
      </c>
      <c r="F50" s="6"/>
      <c r="G50" s="26">
        <f t="shared" si="0"/>
        <v>42.5</v>
      </c>
      <c r="H50" s="21">
        <f t="shared" si="1"/>
        <v>2.4147727272727271</v>
      </c>
      <c r="I50" s="28">
        <v>22</v>
      </c>
      <c r="J50" s="28">
        <f t="shared" si="2"/>
        <v>24.414772727272727</v>
      </c>
    </row>
    <row r="51" spans="1:10" ht="15" customHeight="1">
      <c r="A51" s="12">
        <v>39</v>
      </c>
      <c r="B51" s="7" t="s">
        <v>134</v>
      </c>
      <c r="C51" s="6">
        <v>6</v>
      </c>
      <c r="D51" s="6">
        <v>15</v>
      </c>
      <c r="E51" s="6">
        <v>21</v>
      </c>
      <c r="F51" s="6"/>
      <c r="G51" s="26">
        <f t="shared" si="0"/>
        <v>42</v>
      </c>
      <c r="H51" s="21">
        <f t="shared" si="1"/>
        <v>2.3863636363636362</v>
      </c>
      <c r="I51" s="28">
        <v>21</v>
      </c>
      <c r="J51" s="28">
        <f t="shared" si="2"/>
        <v>23.386363636363637</v>
      </c>
    </row>
    <row r="52" spans="1:10" ht="15" customHeight="1">
      <c r="A52" s="12">
        <v>40</v>
      </c>
      <c r="B52" s="7" t="s">
        <v>135</v>
      </c>
      <c r="C52" s="6">
        <v>13</v>
      </c>
      <c r="D52" s="6">
        <v>7</v>
      </c>
      <c r="E52" s="6">
        <v>21</v>
      </c>
      <c r="F52" s="6"/>
      <c r="G52" s="26">
        <f t="shared" si="0"/>
        <v>41</v>
      </c>
      <c r="H52" s="21">
        <f t="shared" si="1"/>
        <v>2.3295454545454541</v>
      </c>
      <c r="I52" s="28">
        <v>21</v>
      </c>
      <c r="J52" s="28">
        <f t="shared" si="2"/>
        <v>23.329545454545453</v>
      </c>
    </row>
    <row r="53" spans="1:10" ht="15" customHeight="1">
      <c r="A53" s="12">
        <v>41</v>
      </c>
      <c r="B53" s="7" t="s">
        <v>136</v>
      </c>
      <c r="C53" s="6">
        <v>1</v>
      </c>
      <c r="D53" s="6">
        <v>37.5</v>
      </c>
      <c r="E53" s="6"/>
      <c r="F53" s="6"/>
      <c r="G53" s="26">
        <f t="shared" si="0"/>
        <v>38.5</v>
      </c>
      <c r="H53" s="21">
        <f t="shared" si="1"/>
        <v>2.1875</v>
      </c>
      <c r="I53" s="28">
        <v>20</v>
      </c>
      <c r="J53" s="28">
        <f t="shared" si="2"/>
        <v>22.1875</v>
      </c>
    </row>
    <row r="54" spans="1:10" ht="15" customHeight="1">
      <c r="A54" s="12">
        <v>42</v>
      </c>
      <c r="B54" s="7" t="s">
        <v>137</v>
      </c>
      <c r="C54" s="6"/>
      <c r="D54" s="6">
        <v>15.5</v>
      </c>
      <c r="E54" s="6">
        <v>21</v>
      </c>
      <c r="F54" s="6"/>
      <c r="G54" s="26">
        <f t="shared" si="0"/>
        <v>36.5</v>
      </c>
      <c r="H54" s="21">
        <f t="shared" si="1"/>
        <v>2.0738636363636362</v>
      </c>
      <c r="I54" s="28">
        <v>20</v>
      </c>
      <c r="J54" s="28">
        <f t="shared" si="2"/>
        <v>22.073863636363637</v>
      </c>
    </row>
    <row r="55" spans="1:10" ht="15" customHeight="1">
      <c r="A55" s="12">
        <v>43</v>
      </c>
      <c r="B55" s="7" t="s">
        <v>138</v>
      </c>
      <c r="C55" s="6">
        <v>15</v>
      </c>
      <c r="D55" s="6">
        <v>20</v>
      </c>
      <c r="E55" s="6">
        <v>1</v>
      </c>
      <c r="F55" s="6"/>
      <c r="G55" s="26">
        <f t="shared" si="0"/>
        <v>36</v>
      </c>
      <c r="H55" s="21">
        <f t="shared" si="1"/>
        <v>2.0454545454545454</v>
      </c>
      <c r="I55" s="28">
        <v>19</v>
      </c>
      <c r="J55" s="28">
        <f t="shared" si="2"/>
        <v>21.045454545454547</v>
      </c>
    </row>
    <row r="56" spans="1:10" ht="15" customHeight="1">
      <c r="A56" s="12">
        <v>44</v>
      </c>
      <c r="B56" s="7" t="s">
        <v>139</v>
      </c>
      <c r="C56" s="6"/>
      <c r="D56" s="6">
        <v>24</v>
      </c>
      <c r="E56" s="6">
        <v>9</v>
      </c>
      <c r="F56" s="6">
        <v>2</v>
      </c>
      <c r="G56" s="26">
        <f t="shared" si="0"/>
        <v>35</v>
      </c>
      <c r="H56" s="21">
        <f t="shared" si="1"/>
        <v>1.9886363636363635</v>
      </c>
      <c r="I56" s="28">
        <v>19</v>
      </c>
      <c r="J56" s="28">
        <f t="shared" si="2"/>
        <v>20.988636363636363</v>
      </c>
    </row>
    <row r="57" spans="1:10" ht="15" customHeight="1">
      <c r="A57" s="12">
        <v>45</v>
      </c>
      <c r="B57" s="7" t="s">
        <v>140</v>
      </c>
      <c r="C57" s="6">
        <v>10</v>
      </c>
      <c r="D57" s="6">
        <v>12</v>
      </c>
      <c r="E57" s="6">
        <v>12</v>
      </c>
      <c r="F57" s="6"/>
      <c r="G57" s="26">
        <f t="shared" si="0"/>
        <v>34</v>
      </c>
      <c r="H57" s="21">
        <f t="shared" si="1"/>
        <v>1.9318181818181817</v>
      </c>
      <c r="I57" s="28">
        <v>18</v>
      </c>
      <c r="J57" s="28">
        <f t="shared" si="2"/>
        <v>19.93181818181818</v>
      </c>
    </row>
    <row r="58" spans="1:10" ht="15" customHeight="1">
      <c r="A58" s="12">
        <v>46</v>
      </c>
      <c r="B58" s="7" t="s">
        <v>141</v>
      </c>
      <c r="C58" s="6">
        <v>6</v>
      </c>
      <c r="D58" s="6">
        <v>27</v>
      </c>
      <c r="E58" s="6">
        <v>1</v>
      </c>
      <c r="F58" s="6"/>
      <c r="G58" s="26">
        <f t="shared" si="0"/>
        <v>34</v>
      </c>
      <c r="H58" s="21">
        <f t="shared" si="1"/>
        <v>1.9318181818181817</v>
      </c>
      <c r="I58" s="28">
        <v>18</v>
      </c>
      <c r="J58" s="28">
        <f t="shared" si="2"/>
        <v>19.93181818181818</v>
      </c>
    </row>
    <row r="59" spans="1:10" ht="15" customHeight="1">
      <c r="A59" s="12">
        <v>47</v>
      </c>
      <c r="B59" s="7" t="s">
        <v>142</v>
      </c>
      <c r="C59" s="6">
        <v>2</v>
      </c>
      <c r="D59" s="6">
        <v>10</v>
      </c>
      <c r="E59" s="6">
        <v>21</v>
      </c>
      <c r="F59" s="6"/>
      <c r="G59" s="26">
        <f t="shared" si="0"/>
        <v>33</v>
      </c>
      <c r="H59" s="21">
        <f t="shared" si="1"/>
        <v>1.8749999999999998</v>
      </c>
      <c r="I59" s="28">
        <v>17</v>
      </c>
      <c r="J59" s="28">
        <f t="shared" si="2"/>
        <v>18.875</v>
      </c>
    </row>
    <row r="60" spans="1:10" ht="15" customHeight="1">
      <c r="A60" s="12">
        <v>48</v>
      </c>
      <c r="B60" s="7" t="s">
        <v>143</v>
      </c>
      <c r="C60" s="6">
        <v>5</v>
      </c>
      <c r="D60" s="6">
        <v>28</v>
      </c>
      <c r="E60" s="6"/>
      <c r="F60" s="6"/>
      <c r="G60" s="26">
        <f t="shared" si="0"/>
        <v>33</v>
      </c>
      <c r="H60" s="21">
        <f t="shared" si="1"/>
        <v>1.8749999999999998</v>
      </c>
      <c r="I60" s="28">
        <v>17</v>
      </c>
      <c r="J60" s="28">
        <f t="shared" si="2"/>
        <v>18.875</v>
      </c>
    </row>
    <row r="61" spans="1:10" ht="15" customHeight="1">
      <c r="A61" s="12">
        <v>49</v>
      </c>
      <c r="B61" s="7" t="s">
        <v>144</v>
      </c>
      <c r="C61" s="6">
        <v>3</v>
      </c>
      <c r="D61" s="6">
        <v>17</v>
      </c>
      <c r="E61" s="6">
        <v>12</v>
      </c>
      <c r="F61" s="6"/>
      <c r="G61" s="26">
        <f t="shared" si="0"/>
        <v>32</v>
      </c>
      <c r="H61" s="21">
        <f t="shared" si="1"/>
        <v>1.8181818181818181</v>
      </c>
      <c r="I61" s="28">
        <v>16</v>
      </c>
      <c r="J61" s="28">
        <f t="shared" si="2"/>
        <v>17.818181818181817</v>
      </c>
    </row>
    <row r="62" spans="1:10" ht="15" customHeight="1">
      <c r="A62" s="12">
        <v>50</v>
      </c>
      <c r="B62" s="7" t="s">
        <v>145</v>
      </c>
      <c r="C62" s="6">
        <v>12</v>
      </c>
      <c r="D62" s="6">
        <v>17</v>
      </c>
      <c r="E62" s="6"/>
      <c r="F62" s="6"/>
      <c r="G62" s="26">
        <f t="shared" si="0"/>
        <v>29</v>
      </c>
      <c r="H62" s="21">
        <f t="shared" si="1"/>
        <v>1.6477272727272725</v>
      </c>
      <c r="I62" s="28">
        <v>16</v>
      </c>
      <c r="J62" s="28">
        <f t="shared" si="2"/>
        <v>17.647727272727273</v>
      </c>
    </row>
    <row r="63" spans="1:10" ht="15" customHeight="1">
      <c r="A63" s="12">
        <v>51</v>
      </c>
      <c r="B63" s="7" t="s">
        <v>146</v>
      </c>
      <c r="C63" s="6">
        <v>3</v>
      </c>
      <c r="D63" s="6">
        <v>4</v>
      </c>
      <c r="E63" s="6">
        <v>21</v>
      </c>
      <c r="F63" s="6"/>
      <c r="G63" s="26">
        <f t="shared" si="0"/>
        <v>28</v>
      </c>
      <c r="H63" s="21">
        <f t="shared" si="1"/>
        <v>1.5909090909090908</v>
      </c>
      <c r="I63" s="28">
        <v>15</v>
      </c>
      <c r="J63" s="28">
        <f t="shared" si="2"/>
        <v>16.59090909090909</v>
      </c>
    </row>
    <row r="64" spans="1:10" ht="15" customHeight="1">
      <c r="A64" s="12">
        <v>52</v>
      </c>
      <c r="B64" s="7" t="s">
        <v>147</v>
      </c>
      <c r="C64" s="6">
        <v>10</v>
      </c>
      <c r="D64" s="6">
        <v>5</v>
      </c>
      <c r="E64" s="6">
        <v>12</v>
      </c>
      <c r="F64" s="6"/>
      <c r="G64" s="26">
        <f t="shared" si="0"/>
        <v>27</v>
      </c>
      <c r="H64" s="21">
        <f t="shared" si="1"/>
        <v>1.5340909090909089</v>
      </c>
      <c r="I64" s="28">
        <v>15</v>
      </c>
      <c r="J64" s="28">
        <f t="shared" si="2"/>
        <v>16.53409090909091</v>
      </c>
    </row>
    <row r="65" spans="1:10" ht="15" customHeight="1">
      <c r="A65" s="12">
        <v>53</v>
      </c>
      <c r="B65" s="7" t="s">
        <v>148</v>
      </c>
      <c r="C65" s="6">
        <v>6</v>
      </c>
      <c r="D65" s="6"/>
      <c r="E65" s="6">
        <v>21</v>
      </c>
      <c r="F65" s="6"/>
      <c r="G65" s="26">
        <f t="shared" si="0"/>
        <v>27</v>
      </c>
      <c r="H65" s="21">
        <f t="shared" si="1"/>
        <v>1.5340909090909089</v>
      </c>
      <c r="I65" s="28">
        <v>14</v>
      </c>
      <c r="J65" s="28">
        <f t="shared" si="2"/>
        <v>15.534090909090908</v>
      </c>
    </row>
    <row r="66" spans="1:10" ht="15" customHeight="1">
      <c r="A66" s="12">
        <v>54</v>
      </c>
      <c r="B66" s="7" t="s">
        <v>149</v>
      </c>
      <c r="C66" s="6">
        <v>12</v>
      </c>
      <c r="D66" s="6">
        <v>15</v>
      </c>
      <c r="E66" s="6"/>
      <c r="F66" s="6"/>
      <c r="G66" s="26">
        <f t="shared" si="0"/>
        <v>27</v>
      </c>
      <c r="H66" s="21">
        <f t="shared" si="1"/>
        <v>1.5340909090909089</v>
      </c>
      <c r="I66" s="28">
        <v>14</v>
      </c>
      <c r="J66" s="28">
        <f t="shared" si="2"/>
        <v>15.534090909090908</v>
      </c>
    </row>
    <row r="67" spans="1:10" ht="15" customHeight="1">
      <c r="A67" s="12">
        <v>55</v>
      </c>
      <c r="B67" s="7" t="s">
        <v>150</v>
      </c>
      <c r="C67" s="6">
        <v>14</v>
      </c>
      <c r="D67" s="6"/>
      <c r="E67" s="6">
        <v>12</v>
      </c>
      <c r="F67" s="6"/>
      <c r="G67" s="26">
        <f t="shared" si="0"/>
        <v>26</v>
      </c>
      <c r="H67" s="21">
        <f t="shared" si="1"/>
        <v>1.4772727272727271</v>
      </c>
      <c r="I67" s="28">
        <v>13</v>
      </c>
      <c r="J67" s="28">
        <f t="shared" si="2"/>
        <v>14.477272727272727</v>
      </c>
    </row>
    <row r="68" spans="1:10" ht="15" customHeight="1">
      <c r="A68" s="12">
        <v>56</v>
      </c>
      <c r="B68" s="7" t="s">
        <v>151</v>
      </c>
      <c r="C68" s="6"/>
      <c r="D68" s="6">
        <v>24</v>
      </c>
      <c r="E68" s="6">
        <v>1</v>
      </c>
      <c r="F68" s="6"/>
      <c r="G68" s="26">
        <f t="shared" si="0"/>
        <v>25</v>
      </c>
      <c r="H68" s="21">
        <f t="shared" si="1"/>
        <v>1.4204545454545454</v>
      </c>
      <c r="I68" s="28">
        <v>13</v>
      </c>
      <c r="J68" s="28">
        <f t="shared" si="2"/>
        <v>14.420454545454545</v>
      </c>
    </row>
    <row r="69" spans="1:10" ht="15" customHeight="1">
      <c r="A69" s="12">
        <v>57</v>
      </c>
      <c r="B69" s="7" t="s">
        <v>152</v>
      </c>
      <c r="C69" s="6">
        <v>3</v>
      </c>
      <c r="D69" s="6"/>
      <c r="E69" s="6">
        <v>21</v>
      </c>
      <c r="F69" s="6"/>
      <c r="G69" s="26">
        <f t="shared" si="0"/>
        <v>24</v>
      </c>
      <c r="H69" s="21">
        <f t="shared" si="1"/>
        <v>1.3636363636363635</v>
      </c>
      <c r="I69" s="28">
        <v>12</v>
      </c>
      <c r="J69" s="28">
        <f t="shared" si="2"/>
        <v>13.363636363636363</v>
      </c>
    </row>
    <row r="70" spans="1:10" ht="15" customHeight="1">
      <c r="A70" s="12">
        <v>58</v>
      </c>
      <c r="B70" s="7" t="s">
        <v>153</v>
      </c>
      <c r="C70" s="6">
        <v>12</v>
      </c>
      <c r="D70" s="6">
        <v>12</v>
      </c>
      <c r="E70" s="6"/>
      <c r="F70" s="6"/>
      <c r="G70" s="26">
        <f t="shared" si="0"/>
        <v>24</v>
      </c>
      <c r="H70" s="21">
        <f t="shared" si="1"/>
        <v>1.3636363636363635</v>
      </c>
      <c r="I70" s="28">
        <v>12</v>
      </c>
      <c r="J70" s="28">
        <f t="shared" si="2"/>
        <v>13.363636363636363</v>
      </c>
    </row>
    <row r="71" spans="1:10" ht="15" customHeight="1">
      <c r="A71" s="12">
        <v>59</v>
      </c>
      <c r="B71" s="7" t="s">
        <v>154</v>
      </c>
      <c r="C71" s="6">
        <v>2</v>
      </c>
      <c r="D71" s="6"/>
      <c r="E71" s="6">
        <v>21</v>
      </c>
      <c r="F71" s="6">
        <v>0.5</v>
      </c>
      <c r="G71" s="26">
        <f t="shared" si="0"/>
        <v>23.5</v>
      </c>
      <c r="H71" s="21">
        <f t="shared" si="1"/>
        <v>1.3352272727272727</v>
      </c>
      <c r="I71" s="28">
        <v>11</v>
      </c>
      <c r="J71" s="28">
        <f t="shared" si="2"/>
        <v>12.335227272727273</v>
      </c>
    </row>
    <row r="72" spans="1:10" ht="15" customHeight="1">
      <c r="A72" s="12">
        <v>60</v>
      </c>
      <c r="B72" s="7" t="s">
        <v>155</v>
      </c>
      <c r="C72" s="6"/>
      <c r="D72" s="6">
        <v>23.5</v>
      </c>
      <c r="E72" s="6"/>
      <c r="F72" s="6"/>
      <c r="G72" s="26">
        <f t="shared" si="0"/>
        <v>23.5</v>
      </c>
      <c r="H72" s="21">
        <f t="shared" si="1"/>
        <v>1.3352272727272727</v>
      </c>
      <c r="I72" s="28">
        <v>11</v>
      </c>
      <c r="J72" s="28">
        <f t="shared" si="2"/>
        <v>12.335227272727273</v>
      </c>
    </row>
    <row r="73" spans="1:10" ht="15" customHeight="1">
      <c r="A73" s="12">
        <v>61</v>
      </c>
      <c r="B73" s="7" t="s">
        <v>156</v>
      </c>
      <c r="C73" s="6">
        <v>4</v>
      </c>
      <c r="D73" s="6">
        <v>17.5</v>
      </c>
      <c r="E73" s="6">
        <v>2</v>
      </c>
      <c r="F73" s="6"/>
      <c r="G73" s="26">
        <f t="shared" si="0"/>
        <v>23.5</v>
      </c>
      <c r="H73" s="21">
        <f t="shared" si="1"/>
        <v>1.3352272727272727</v>
      </c>
      <c r="I73" s="28">
        <v>10</v>
      </c>
      <c r="J73" s="28">
        <f t="shared" si="2"/>
        <v>11.335227272727273</v>
      </c>
    </row>
    <row r="74" spans="1:10" ht="15" customHeight="1">
      <c r="A74" s="12">
        <v>62</v>
      </c>
      <c r="B74" s="7" t="s">
        <v>157</v>
      </c>
      <c r="C74" s="6">
        <v>12</v>
      </c>
      <c r="D74" s="6">
        <v>11</v>
      </c>
      <c r="E74" s="6"/>
      <c r="F74" s="6"/>
      <c r="G74" s="26">
        <f t="shared" si="0"/>
        <v>23</v>
      </c>
      <c r="H74" s="21">
        <f t="shared" si="1"/>
        <v>1.3068181818181817</v>
      </c>
      <c r="I74" s="28">
        <v>10</v>
      </c>
      <c r="J74" s="28">
        <f t="shared" si="2"/>
        <v>11.306818181818182</v>
      </c>
    </row>
    <row r="75" spans="1:10" ht="15" customHeight="1">
      <c r="A75" s="12">
        <v>63</v>
      </c>
      <c r="B75" s="7" t="s">
        <v>158</v>
      </c>
      <c r="C75" s="6">
        <v>8</v>
      </c>
      <c r="D75" s="6">
        <v>11</v>
      </c>
      <c r="E75" s="6">
        <v>3</v>
      </c>
      <c r="F75" s="6"/>
      <c r="G75" s="26">
        <f t="shared" si="0"/>
        <v>22</v>
      </c>
      <c r="H75" s="21">
        <f t="shared" si="1"/>
        <v>1.25</v>
      </c>
      <c r="I75" s="28">
        <v>10</v>
      </c>
      <c r="J75" s="28">
        <f t="shared" si="2"/>
        <v>11.25</v>
      </c>
    </row>
    <row r="76" spans="1:10" ht="15" customHeight="1">
      <c r="A76" s="12">
        <v>64</v>
      </c>
      <c r="B76" s="7" t="s">
        <v>159</v>
      </c>
      <c r="C76" s="6">
        <v>1</v>
      </c>
      <c r="D76" s="6">
        <v>21</v>
      </c>
      <c r="E76" s="6"/>
      <c r="F76" s="6"/>
      <c r="G76" s="26">
        <f t="shared" si="0"/>
        <v>22</v>
      </c>
      <c r="H76" s="21">
        <f t="shared" si="1"/>
        <v>1.25</v>
      </c>
      <c r="I76" s="28">
        <v>9.5</v>
      </c>
      <c r="J76" s="28">
        <f t="shared" si="2"/>
        <v>10.75</v>
      </c>
    </row>
    <row r="77" spans="1:10" ht="15" customHeight="1">
      <c r="A77" s="12">
        <v>65</v>
      </c>
      <c r="B77" s="7" t="s">
        <v>160</v>
      </c>
      <c r="C77" s="6"/>
      <c r="D77" s="6">
        <v>0.5</v>
      </c>
      <c r="E77" s="6">
        <v>21</v>
      </c>
      <c r="F77" s="6"/>
      <c r="G77" s="26">
        <f t="shared" si="0"/>
        <v>21.5</v>
      </c>
      <c r="H77" s="21">
        <f t="shared" si="1"/>
        <v>1.2215909090909089</v>
      </c>
      <c r="I77" s="28">
        <v>9.5</v>
      </c>
      <c r="J77" s="28">
        <f t="shared" si="2"/>
        <v>10.721590909090908</v>
      </c>
    </row>
    <row r="78" spans="1:10" ht="15" customHeight="1">
      <c r="A78" s="12">
        <v>66</v>
      </c>
      <c r="B78" s="7" t="s">
        <v>161</v>
      </c>
      <c r="C78" s="6">
        <v>4</v>
      </c>
      <c r="D78" s="6">
        <v>17.5</v>
      </c>
      <c r="E78" s="6"/>
      <c r="F78" s="6"/>
      <c r="G78" s="26">
        <f t="shared" si="0"/>
        <v>21.5</v>
      </c>
      <c r="H78" s="21">
        <f t="shared" si="1"/>
        <v>1.2215909090909089</v>
      </c>
      <c r="I78" s="28">
        <v>9.4</v>
      </c>
      <c r="J78" s="28">
        <f t="shared" si="2"/>
        <v>10.621590909090909</v>
      </c>
    </row>
    <row r="79" spans="1:10" ht="15" customHeight="1">
      <c r="A79" s="12">
        <v>67</v>
      </c>
      <c r="B79" s="7" t="s">
        <v>162</v>
      </c>
      <c r="C79" s="6"/>
      <c r="D79" s="6">
        <v>20</v>
      </c>
      <c r="E79" s="6"/>
      <c r="F79" s="6"/>
      <c r="G79" s="26">
        <f t="shared" si="0"/>
        <v>20</v>
      </c>
      <c r="H79" s="21">
        <f t="shared" si="1"/>
        <v>1.1363636363636362</v>
      </c>
      <c r="I79" s="28">
        <v>9.3000000000000007</v>
      </c>
      <c r="J79" s="28">
        <f t="shared" si="2"/>
        <v>10.436363636363637</v>
      </c>
    </row>
    <row r="80" spans="1:10" ht="15" customHeight="1">
      <c r="A80" s="12">
        <v>68</v>
      </c>
      <c r="B80" s="7" t="s">
        <v>163</v>
      </c>
      <c r="C80" s="6">
        <v>7</v>
      </c>
      <c r="D80" s="6">
        <v>13</v>
      </c>
      <c r="E80" s="6"/>
      <c r="F80" s="6"/>
      <c r="G80" s="26">
        <f t="shared" si="0"/>
        <v>20</v>
      </c>
      <c r="H80" s="21">
        <f t="shared" si="1"/>
        <v>1.1363636363636362</v>
      </c>
      <c r="I80" s="28">
        <v>9.1999999999999993</v>
      </c>
      <c r="J80" s="28">
        <f t="shared" si="2"/>
        <v>10.336363636363636</v>
      </c>
    </row>
    <row r="81" spans="1:10" ht="15" customHeight="1">
      <c r="A81" s="12">
        <v>69</v>
      </c>
      <c r="B81" s="7" t="s">
        <v>164</v>
      </c>
      <c r="C81" s="6">
        <v>12</v>
      </c>
      <c r="D81" s="6">
        <v>6.5</v>
      </c>
      <c r="E81" s="6"/>
      <c r="F81" s="6"/>
      <c r="G81" s="26">
        <f t="shared" si="0"/>
        <v>18.5</v>
      </c>
      <c r="H81" s="21">
        <f t="shared" si="1"/>
        <v>1.0511363636363635</v>
      </c>
      <c r="I81" s="28">
        <v>9.1</v>
      </c>
      <c r="J81" s="28">
        <f t="shared" si="2"/>
        <v>10.151136363636363</v>
      </c>
    </row>
    <row r="82" spans="1:10" ht="15" customHeight="1">
      <c r="A82" s="12">
        <v>70</v>
      </c>
      <c r="B82" s="7" t="s">
        <v>165</v>
      </c>
      <c r="C82" s="6"/>
      <c r="D82" s="6">
        <v>18</v>
      </c>
      <c r="E82" s="6"/>
      <c r="F82" s="6"/>
      <c r="G82" s="26">
        <f t="shared" si="0"/>
        <v>18</v>
      </c>
      <c r="H82" s="21">
        <f t="shared" si="1"/>
        <v>1.0227272727272727</v>
      </c>
      <c r="I82" s="28">
        <v>9</v>
      </c>
      <c r="J82" s="28">
        <f t="shared" si="2"/>
        <v>10.022727272727273</v>
      </c>
    </row>
    <row r="83" spans="1:10" ht="15" customHeight="1">
      <c r="A83" s="12">
        <v>71</v>
      </c>
      <c r="B83" s="7" t="s">
        <v>166</v>
      </c>
      <c r="C83" s="6">
        <v>8</v>
      </c>
      <c r="D83" s="6">
        <v>8.5</v>
      </c>
      <c r="E83" s="6">
        <v>1</v>
      </c>
      <c r="F83" s="6"/>
      <c r="G83" s="26">
        <f t="shared" si="0"/>
        <v>17.5</v>
      </c>
      <c r="H83" s="21">
        <f t="shared" si="1"/>
        <v>0.99431818181818177</v>
      </c>
      <c r="I83" s="28">
        <v>9</v>
      </c>
      <c r="J83" s="28">
        <f t="shared" si="2"/>
        <v>9.9943181818181817</v>
      </c>
    </row>
    <row r="84" spans="1:10" ht="15" customHeight="1">
      <c r="A84" s="12">
        <v>72</v>
      </c>
      <c r="B84" s="7" t="s">
        <v>167</v>
      </c>
      <c r="C84" s="6">
        <v>8</v>
      </c>
      <c r="D84" s="6">
        <v>9.5</v>
      </c>
      <c r="E84" s="6"/>
      <c r="F84" s="6"/>
      <c r="G84" s="26">
        <f t="shared" si="0"/>
        <v>17.5</v>
      </c>
      <c r="H84" s="21">
        <f t="shared" si="1"/>
        <v>0.99431818181818177</v>
      </c>
      <c r="I84" s="28">
        <v>8.9</v>
      </c>
      <c r="J84" s="28">
        <f t="shared" si="2"/>
        <v>9.894318181818182</v>
      </c>
    </row>
    <row r="85" spans="1:10" ht="15" customHeight="1">
      <c r="A85" s="12">
        <v>73</v>
      </c>
      <c r="B85" s="7" t="s">
        <v>168</v>
      </c>
      <c r="C85" s="6"/>
      <c r="D85" s="6">
        <f>10+4</f>
        <v>14</v>
      </c>
      <c r="E85" s="6">
        <f>1+2</f>
        <v>3</v>
      </c>
      <c r="F85" s="6"/>
      <c r="G85" s="26">
        <f t="shared" si="0"/>
        <v>17</v>
      </c>
      <c r="H85" s="21">
        <f t="shared" si="1"/>
        <v>0.96590909090909083</v>
      </c>
      <c r="I85" s="28">
        <v>8.9</v>
      </c>
      <c r="J85" s="28">
        <f t="shared" si="2"/>
        <v>9.8659090909090921</v>
      </c>
    </row>
    <row r="86" spans="1:10" ht="15" customHeight="1">
      <c r="A86" s="12">
        <v>74</v>
      </c>
      <c r="B86" s="7" t="s">
        <v>169</v>
      </c>
      <c r="C86" s="6"/>
      <c r="D86" s="6">
        <v>3</v>
      </c>
      <c r="E86" s="6">
        <v>12</v>
      </c>
      <c r="F86" s="6"/>
      <c r="G86" s="26">
        <f t="shared" si="0"/>
        <v>15</v>
      </c>
      <c r="H86" s="21">
        <f t="shared" si="1"/>
        <v>0.85227272727272718</v>
      </c>
      <c r="I86" s="28">
        <v>8.6999999999999993</v>
      </c>
      <c r="J86" s="28">
        <f t="shared" si="2"/>
        <v>9.5522727272727259</v>
      </c>
    </row>
    <row r="87" spans="1:10" ht="15" customHeight="1">
      <c r="A87" s="12">
        <v>75</v>
      </c>
      <c r="B87" s="7" t="s">
        <v>170</v>
      </c>
      <c r="C87" s="6">
        <v>12</v>
      </c>
      <c r="D87" s="6"/>
      <c r="E87" s="6">
        <v>3</v>
      </c>
      <c r="F87" s="6"/>
      <c r="G87" s="26">
        <f t="shared" si="0"/>
        <v>15</v>
      </c>
      <c r="H87" s="21">
        <f t="shared" si="1"/>
        <v>0.85227272727272718</v>
      </c>
      <c r="I87" s="28">
        <v>8.6</v>
      </c>
      <c r="J87" s="28">
        <f t="shared" si="2"/>
        <v>9.4522727272727263</v>
      </c>
    </row>
    <row r="88" spans="1:10" ht="15" customHeight="1">
      <c r="A88" s="12">
        <v>76</v>
      </c>
      <c r="B88" s="7" t="s">
        <v>171</v>
      </c>
      <c r="C88" s="6">
        <v>12</v>
      </c>
      <c r="D88" s="6"/>
      <c r="E88" s="6">
        <v>3</v>
      </c>
      <c r="F88" s="6"/>
      <c r="G88" s="26">
        <f t="shared" si="0"/>
        <v>15</v>
      </c>
      <c r="H88" s="21">
        <f t="shared" si="1"/>
        <v>0.85227272727272718</v>
      </c>
      <c r="I88" s="28">
        <v>8.5</v>
      </c>
      <c r="J88" s="28">
        <f t="shared" si="2"/>
        <v>9.3522727272727266</v>
      </c>
    </row>
    <row r="89" spans="1:10" ht="15" customHeight="1">
      <c r="A89" s="12">
        <v>77</v>
      </c>
      <c r="B89" s="7" t="s">
        <v>172</v>
      </c>
      <c r="C89" s="6">
        <v>12</v>
      </c>
      <c r="D89" s="6"/>
      <c r="E89" s="6">
        <v>3</v>
      </c>
      <c r="F89" s="6"/>
      <c r="G89" s="26">
        <f t="shared" si="0"/>
        <v>15</v>
      </c>
      <c r="H89" s="21">
        <f t="shared" si="1"/>
        <v>0.85227272727272718</v>
      </c>
      <c r="I89" s="28">
        <v>8.4</v>
      </c>
      <c r="J89" s="28">
        <f t="shared" si="2"/>
        <v>9.252272727272727</v>
      </c>
    </row>
    <row r="90" spans="1:10" ht="15" customHeight="1">
      <c r="A90" s="12">
        <v>78</v>
      </c>
      <c r="B90" s="7" t="s">
        <v>173</v>
      </c>
      <c r="C90" s="6"/>
      <c r="D90" s="6">
        <v>14</v>
      </c>
      <c r="E90" s="6">
        <v>1</v>
      </c>
      <c r="F90" s="6"/>
      <c r="G90" s="26">
        <f t="shared" si="0"/>
        <v>15</v>
      </c>
      <c r="H90" s="21">
        <f t="shared" si="1"/>
        <v>0.85227272727272718</v>
      </c>
      <c r="I90" s="28">
        <v>8.3000000000000007</v>
      </c>
      <c r="J90" s="28">
        <f t="shared" si="2"/>
        <v>9.1522727272727273</v>
      </c>
    </row>
    <row r="91" spans="1:10" ht="15" customHeight="1">
      <c r="A91" s="12">
        <v>79</v>
      </c>
      <c r="B91" s="7" t="s">
        <v>174</v>
      </c>
      <c r="C91" s="6">
        <v>10</v>
      </c>
      <c r="D91" s="6">
        <v>3</v>
      </c>
      <c r="E91" s="6"/>
      <c r="F91" s="6"/>
      <c r="G91" s="26">
        <f t="shared" si="0"/>
        <v>13</v>
      </c>
      <c r="H91" s="21">
        <f t="shared" si="1"/>
        <v>0.73863636363636354</v>
      </c>
      <c r="I91" s="28">
        <v>8.1999999999999993</v>
      </c>
      <c r="J91" s="28">
        <f t="shared" si="2"/>
        <v>8.9386363636363626</v>
      </c>
    </row>
    <row r="92" spans="1:10" ht="15" customHeight="1">
      <c r="A92" s="12">
        <v>80</v>
      </c>
      <c r="B92" s="7" t="s">
        <v>175</v>
      </c>
      <c r="C92" s="6"/>
      <c r="D92" s="6">
        <v>12</v>
      </c>
      <c r="E92" s="6"/>
      <c r="F92" s="6"/>
      <c r="G92" s="26">
        <f t="shared" si="0"/>
        <v>12</v>
      </c>
      <c r="H92" s="21">
        <f t="shared" si="1"/>
        <v>0.68181818181818177</v>
      </c>
      <c r="I92" s="28">
        <v>8.1</v>
      </c>
      <c r="J92" s="28">
        <f t="shared" si="2"/>
        <v>8.7818181818181813</v>
      </c>
    </row>
    <row r="93" spans="1:10" ht="15" customHeight="1">
      <c r="A93" s="12">
        <v>81</v>
      </c>
      <c r="B93" s="7" t="s">
        <v>176</v>
      </c>
      <c r="C93" s="6">
        <v>3</v>
      </c>
      <c r="D93" s="6">
        <v>8.5</v>
      </c>
      <c r="E93" s="6"/>
      <c r="F93" s="6"/>
      <c r="G93" s="26">
        <f t="shared" si="0"/>
        <v>11.5</v>
      </c>
      <c r="H93" s="21">
        <f t="shared" si="1"/>
        <v>0.65340909090909083</v>
      </c>
      <c r="I93" s="28">
        <v>8</v>
      </c>
      <c r="J93" s="28">
        <f t="shared" si="2"/>
        <v>8.6534090909090899</v>
      </c>
    </row>
    <row r="94" spans="1:10" ht="15" customHeight="1">
      <c r="A94" s="12">
        <v>82</v>
      </c>
      <c r="B94" s="7" t="s">
        <v>177</v>
      </c>
      <c r="C94" s="6"/>
      <c r="D94" s="6">
        <v>10</v>
      </c>
      <c r="E94" s="6">
        <v>1</v>
      </c>
      <c r="F94" s="6"/>
      <c r="G94" s="26">
        <f t="shared" si="0"/>
        <v>11</v>
      </c>
      <c r="H94" s="21">
        <f t="shared" si="1"/>
        <v>0.625</v>
      </c>
      <c r="I94" s="28">
        <v>7.9</v>
      </c>
      <c r="J94" s="28">
        <f t="shared" si="2"/>
        <v>8.5250000000000004</v>
      </c>
    </row>
    <row r="95" spans="1:10" ht="15" customHeight="1">
      <c r="A95" s="12">
        <v>83</v>
      </c>
      <c r="B95" s="7" t="s">
        <v>178</v>
      </c>
      <c r="C95" s="6">
        <v>9</v>
      </c>
      <c r="D95" s="6"/>
      <c r="E95" s="6"/>
      <c r="F95" s="6"/>
      <c r="G95" s="26">
        <f t="shared" si="0"/>
        <v>9</v>
      </c>
      <c r="H95" s="21">
        <f t="shared" si="1"/>
        <v>0.51136363636363635</v>
      </c>
      <c r="I95" s="28">
        <v>7.8</v>
      </c>
      <c r="J95" s="28">
        <f t="shared" si="2"/>
        <v>8.3113636363636356</v>
      </c>
    </row>
    <row r="96" spans="1:10" ht="15" customHeight="1">
      <c r="A96" s="12">
        <v>84</v>
      </c>
      <c r="B96" s="7" t="s">
        <v>179</v>
      </c>
      <c r="C96" s="6">
        <v>7</v>
      </c>
      <c r="D96" s="6">
        <v>2</v>
      </c>
      <c r="E96" s="6"/>
      <c r="F96" s="6"/>
      <c r="G96" s="26">
        <f t="shared" si="0"/>
        <v>9</v>
      </c>
      <c r="H96" s="21">
        <f t="shared" si="1"/>
        <v>0.51136363636363635</v>
      </c>
      <c r="I96" s="28">
        <v>7.7</v>
      </c>
      <c r="J96" s="28">
        <f t="shared" si="2"/>
        <v>8.211363636363636</v>
      </c>
    </row>
    <row r="97" spans="1:10" ht="15" customHeight="1">
      <c r="A97" s="12">
        <v>85</v>
      </c>
      <c r="B97" s="7" t="s">
        <v>180</v>
      </c>
      <c r="C97" s="6">
        <v>4</v>
      </c>
      <c r="D97" s="6">
        <v>5</v>
      </c>
      <c r="E97" s="6"/>
      <c r="F97" s="6"/>
      <c r="G97" s="26">
        <f t="shared" si="0"/>
        <v>9</v>
      </c>
      <c r="H97" s="21">
        <f t="shared" si="1"/>
        <v>0.51136363636363635</v>
      </c>
      <c r="I97" s="28">
        <v>7.6</v>
      </c>
      <c r="J97" s="28">
        <f t="shared" si="2"/>
        <v>8.1113636363636363</v>
      </c>
    </row>
    <row r="98" spans="1:10" ht="15" customHeight="1">
      <c r="A98" s="12">
        <v>86</v>
      </c>
      <c r="B98" s="7" t="s">
        <v>181</v>
      </c>
      <c r="C98" s="6">
        <v>6</v>
      </c>
      <c r="D98" s="6">
        <v>2</v>
      </c>
      <c r="E98" s="6"/>
      <c r="F98" s="6"/>
      <c r="G98" s="26">
        <f t="shared" si="0"/>
        <v>8</v>
      </c>
      <c r="H98" s="21">
        <f t="shared" si="1"/>
        <v>0.45454545454545453</v>
      </c>
      <c r="I98" s="28">
        <v>7</v>
      </c>
      <c r="J98" s="28">
        <f t="shared" si="2"/>
        <v>7.4545454545454541</v>
      </c>
    </row>
    <row r="99" spans="1:10" ht="15" customHeight="1">
      <c r="A99" s="12">
        <v>87</v>
      </c>
      <c r="B99" s="7" t="s">
        <v>182</v>
      </c>
      <c r="C99" s="6"/>
      <c r="D99" s="6">
        <v>6</v>
      </c>
      <c r="E99" s="6">
        <v>1</v>
      </c>
      <c r="F99" s="6"/>
      <c r="G99" s="26">
        <f t="shared" si="0"/>
        <v>7</v>
      </c>
      <c r="H99" s="21">
        <f t="shared" si="1"/>
        <v>0.39772727272727271</v>
      </c>
      <c r="I99" s="28">
        <v>6</v>
      </c>
      <c r="J99" s="28">
        <f t="shared" si="2"/>
        <v>6.3977272727272725</v>
      </c>
    </row>
    <row r="100" spans="1:10" ht="15" customHeight="1">
      <c r="A100" s="12">
        <v>88</v>
      </c>
      <c r="B100" s="7" t="s">
        <v>183</v>
      </c>
      <c r="C100" s="6"/>
      <c r="D100" s="6"/>
      <c r="E100" s="6"/>
      <c r="F100" s="6"/>
      <c r="G100" s="26">
        <f t="shared" si="0"/>
        <v>0</v>
      </c>
      <c r="H100" s="21">
        <f t="shared" si="1"/>
        <v>0</v>
      </c>
      <c r="I100" s="28">
        <v>5</v>
      </c>
      <c r="J100" s="28">
        <f t="shared" si="2"/>
        <v>5</v>
      </c>
    </row>
    <row r="101" spans="1:10" ht="12.75" customHeight="1"/>
    <row r="102" spans="1:10" ht="12.75" customHeight="1"/>
    <row r="103" spans="1:10" ht="15" customHeight="1">
      <c r="B103" s="1"/>
      <c r="D103" s="40" t="s">
        <v>25</v>
      </c>
      <c r="E103" s="34"/>
      <c r="F103" s="15"/>
      <c r="G103" s="2"/>
      <c r="H103" s="39" t="s">
        <v>26</v>
      </c>
      <c r="I103" s="34"/>
      <c r="J103" s="34"/>
    </row>
    <row r="104" spans="1:10" ht="15" customHeight="1">
      <c r="B104" s="1"/>
      <c r="D104" s="17"/>
      <c r="E104" s="13"/>
      <c r="H104" s="18"/>
      <c r="I104" s="18"/>
    </row>
    <row r="105" spans="1:10" ht="15" customHeight="1">
      <c r="B105" s="1"/>
      <c r="E105" s="2"/>
      <c r="F105" s="15"/>
      <c r="G105" s="2"/>
      <c r="H105" s="39" t="s">
        <v>27</v>
      </c>
      <c r="I105" s="34"/>
      <c r="J105" s="34"/>
    </row>
    <row r="106" spans="1:10" ht="12.75" customHeight="1">
      <c r="B106" s="1"/>
      <c r="E106" s="13"/>
      <c r="H106" s="18"/>
      <c r="I106" s="18"/>
      <c r="J106" s="18"/>
    </row>
    <row r="107" spans="1:10" ht="15" customHeight="1">
      <c r="B107" s="1"/>
      <c r="E107" s="2"/>
      <c r="F107" s="15"/>
      <c r="G107" s="2"/>
      <c r="H107" s="39" t="s">
        <v>57</v>
      </c>
      <c r="I107" s="34"/>
      <c r="J107" s="34"/>
    </row>
    <row r="108" spans="1:10" ht="12.75" customHeight="1">
      <c r="B108" s="1"/>
      <c r="E108" s="13"/>
      <c r="H108" s="18"/>
      <c r="I108" s="18"/>
      <c r="J108" s="18"/>
    </row>
    <row r="109" spans="1:10" ht="15" customHeight="1">
      <c r="B109" s="1"/>
      <c r="E109" s="2"/>
      <c r="F109" s="15"/>
      <c r="G109" s="2"/>
      <c r="H109" s="39" t="s">
        <v>29</v>
      </c>
      <c r="I109" s="34"/>
      <c r="J109" s="34"/>
    </row>
    <row r="110" spans="1:10" ht="12.75" customHeight="1">
      <c r="B110" s="1"/>
      <c r="E110" s="13"/>
      <c r="H110" s="18"/>
      <c r="I110" s="18"/>
      <c r="J110" s="18"/>
    </row>
    <row r="111" spans="1:10" ht="15" customHeight="1">
      <c r="B111" s="1"/>
      <c r="E111" s="2"/>
      <c r="F111" s="15"/>
      <c r="G111" s="2"/>
      <c r="H111" s="39" t="s">
        <v>30</v>
      </c>
      <c r="I111" s="34"/>
      <c r="J111" s="34"/>
    </row>
    <row r="112" spans="1:10" ht="12.75" customHeight="1">
      <c r="B112" s="1"/>
      <c r="E112" s="13"/>
      <c r="H112" s="18"/>
      <c r="I112" s="18"/>
      <c r="J112" s="18"/>
    </row>
    <row r="113" spans="2:10" ht="15" customHeight="1">
      <c r="B113" s="1"/>
      <c r="E113" s="2"/>
      <c r="F113" s="15"/>
      <c r="G113" s="2"/>
      <c r="H113" s="39" t="s">
        <v>31</v>
      </c>
      <c r="I113" s="34"/>
      <c r="J113" s="34"/>
    </row>
    <row r="114" spans="2:10" ht="12.75" customHeight="1">
      <c r="B114" s="1"/>
      <c r="E114" s="13"/>
      <c r="H114" s="18"/>
      <c r="I114" s="18"/>
      <c r="J114" s="18"/>
    </row>
    <row r="115" spans="2:10" ht="15" customHeight="1">
      <c r="B115" s="1"/>
      <c r="E115" s="2"/>
      <c r="F115" s="15"/>
      <c r="G115" s="2"/>
      <c r="H115" s="39" t="s">
        <v>32</v>
      </c>
      <c r="I115" s="34"/>
      <c r="J115" s="34"/>
    </row>
    <row r="116" spans="2:10" ht="12.75" customHeight="1">
      <c r="B116" s="1"/>
      <c r="E116" s="13"/>
      <c r="H116" s="18"/>
      <c r="I116" s="18"/>
      <c r="J116" s="18"/>
    </row>
    <row r="117" spans="2:10" ht="15" customHeight="1">
      <c r="B117" s="1"/>
      <c r="E117" s="2"/>
      <c r="F117" s="15"/>
      <c r="G117" s="2"/>
      <c r="H117" s="39" t="s">
        <v>33</v>
      </c>
      <c r="I117" s="34"/>
      <c r="J117" s="34"/>
    </row>
    <row r="118" spans="2:10" ht="12.75" customHeight="1"/>
    <row r="119" spans="2:10" ht="12.75" customHeight="1"/>
    <row r="120" spans="2:10" ht="12.75" customHeight="1"/>
    <row r="121" spans="2:10" ht="12.75" customHeight="1"/>
    <row r="122" spans="2:10" ht="12.75" customHeight="1"/>
    <row r="123" spans="2:10" ht="12.75" customHeight="1"/>
    <row r="124" spans="2:10" ht="12.75" customHeight="1"/>
    <row r="125" spans="2:10" ht="12.75" customHeight="1"/>
    <row r="126" spans="2:10" ht="12.75" customHeight="1"/>
    <row r="127" spans="2:10" ht="12.75" customHeight="1"/>
    <row r="128" spans="2:10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9">
    <mergeCell ref="J11:J12"/>
    <mergeCell ref="D103:E103"/>
    <mergeCell ref="H103:J103"/>
    <mergeCell ref="H105:J105"/>
    <mergeCell ref="H107:J107"/>
    <mergeCell ref="H109:J109"/>
    <mergeCell ref="H111:J111"/>
    <mergeCell ref="H113:J113"/>
    <mergeCell ref="H115:J115"/>
    <mergeCell ref="H117:J117"/>
    <mergeCell ref="B7:I7"/>
    <mergeCell ref="B8:H8"/>
    <mergeCell ref="B9:H9"/>
    <mergeCell ref="A11:A12"/>
    <mergeCell ref="B11:B12"/>
    <mergeCell ref="C11:F11"/>
    <mergeCell ref="G11:G12"/>
    <mergeCell ref="H11:H12"/>
    <mergeCell ref="I11:I12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Central unit</vt:lpstr>
      <vt:lpstr>Regional Institutes</vt:lpstr>
      <vt:lpstr>Departments (central unit)</vt:lpstr>
      <vt:lpstr>Teaching staff (central unit)</vt:lpstr>
      <vt:lpstr>'Central unit'!Print_Area</vt:lpstr>
      <vt:lpstr>'Departments (central unit)'!Print_Area</vt:lpstr>
      <vt:lpstr>'Regional Institutes'!Print_Area</vt:lpstr>
      <vt:lpstr>'Central unit'!Print_Titles</vt:lpstr>
      <vt:lpstr>'Departments (central unit)'!Print_Titles</vt:lpstr>
      <vt:lpstr>'Regional Institutes'!Print_Titles</vt:lpstr>
      <vt:lpstr>'Teaching staff (central unit)'!Print_Titles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lenovo</cp:lastModifiedBy>
  <dcterms:created xsi:type="dcterms:W3CDTF">2020-08-29T08:37:45Z</dcterms:created>
  <dcterms:modified xsi:type="dcterms:W3CDTF">2026-01-29T12:14:25Z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ECAECC53EBE34FFDAF306BEF045E0BAE_12</vt:lpwstr>
  </property>
  <property fmtid="{D5CDD505-2E9C-101B-9397-08002B2CF9AE}" pid="3" name="KSOProductBuildVer">
    <vt:lpwstr>1049-12.2.0.22549</vt:lpwstr>
  </property>
</Properties>
</file>